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0730" windowHeight="11760"/>
  </bookViews>
  <sheets>
    <sheet name="Status Desilting" sheetId="1" r:id="rId1"/>
  </sheets>
  <definedNames>
    <definedName name="_xlnm.Print_Titles" localSheetId="0">'Status Desilting'!#REF!</definedName>
  </definedNames>
  <calcPr calcId="124519"/>
</workbook>
</file>

<file path=xl/calcChain.xml><?xml version="1.0" encoding="utf-8"?>
<calcChain xmlns="http://schemas.openxmlformats.org/spreadsheetml/2006/main">
  <c r="I18" i="1"/>
  <c r="I17"/>
  <c r="I16"/>
  <c r="I15"/>
  <c r="I12"/>
  <c r="J12" s="1"/>
  <c r="I11"/>
  <c r="I10"/>
  <c r="I9"/>
  <c r="J9" s="1"/>
  <c r="J16"/>
  <c r="J15"/>
  <c r="E15"/>
  <c r="J17"/>
  <c r="J18"/>
  <c r="J10"/>
  <c r="J11"/>
  <c r="K16" l="1"/>
  <c r="K17"/>
  <c r="K18"/>
  <c r="K15"/>
  <c r="K10"/>
  <c r="K11"/>
  <c r="K12"/>
  <c r="K9"/>
  <c r="D19" l="1"/>
  <c r="D13"/>
  <c r="E19"/>
  <c r="E13"/>
  <c r="I19"/>
  <c r="H19"/>
  <c r="G19"/>
  <c r="C19"/>
  <c r="B19"/>
  <c r="H13"/>
  <c r="G13"/>
  <c r="C13"/>
  <c r="B13"/>
  <c r="F13" l="1"/>
  <c r="D20"/>
  <c r="E20"/>
  <c r="F19"/>
  <c r="I13"/>
  <c r="I20" s="1"/>
  <c r="G20"/>
  <c r="C20"/>
  <c r="B20"/>
  <c r="H20"/>
  <c r="J13"/>
  <c r="K13" s="1"/>
  <c r="J19"/>
  <c r="K19" s="1"/>
  <c r="F20" l="1"/>
  <c r="J20"/>
  <c r="K20" s="1"/>
</calcChain>
</file>

<file path=xl/sharedStrings.xml><?xml version="1.0" encoding="utf-8"?>
<sst xmlns="http://schemas.openxmlformats.org/spreadsheetml/2006/main" count="31" uniqueCount="30">
  <si>
    <t>East Delhi Municipal Corporation</t>
  </si>
  <si>
    <t>Engineering Department</t>
  </si>
  <si>
    <t>Status of Desilting of Drain / Nalla having Depth / Widht above 4 feet</t>
  </si>
  <si>
    <t>Divisin</t>
  </si>
  <si>
    <t>No. of Drains</t>
  </si>
  <si>
    <t>Length of Drain
(in Mtr)</t>
  </si>
  <si>
    <t>Aprox. Weight of silt to be desilted
 (in MT)</t>
  </si>
  <si>
    <t>Shahdara South Zone</t>
  </si>
  <si>
    <t>EE-M-I-SHS</t>
  </si>
  <si>
    <t>EE-M-II-SHS</t>
  </si>
  <si>
    <t>EE-M-III-SHS</t>
  </si>
  <si>
    <t>EE-M-IV-SHS</t>
  </si>
  <si>
    <t>Total</t>
  </si>
  <si>
    <t>Shahdara North Zone</t>
  </si>
  <si>
    <t>EE-M-I-SHN</t>
  </si>
  <si>
    <t>EE-M-II-SHN</t>
  </si>
  <si>
    <t>EE-M-III-SHN</t>
  </si>
  <si>
    <t>EE-M-IV-SHN</t>
  </si>
  <si>
    <t>Grand Total</t>
  </si>
  <si>
    <t>Remark</t>
  </si>
  <si>
    <t>Desilting Status</t>
  </si>
  <si>
    <t>Number of Drain where Desilting Completed
(in Nos)</t>
  </si>
  <si>
    <t>Number of Drain where Desilting in Progress
(in Nos)</t>
  </si>
  <si>
    <t>Number of Drain where Desilting yet to be start
(in Nos)</t>
  </si>
  <si>
    <t>Progress in Percentage %</t>
  </si>
  <si>
    <t xml:space="preserve"> Silt / Floating Matrial through Super Sucker at SLF Ghazipur</t>
  </si>
  <si>
    <t>Silt removed from 01.10.19 to 21.05.2020
(In MT)</t>
  </si>
  <si>
    <t>Date 28.05.2020</t>
  </si>
  <si>
    <t>Silt removed from dt.22.05.20 to 27.05.2020
(In MT)</t>
  </si>
  <si>
    <t>Silt removed from 01.10.19 to 27.05.2020
(In MT)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</si>
</sst>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4"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sz val="16"/>
      <name val="Arial"/>
      <family val="2"/>
    </font>
    <font>
      <sz val="16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color rgb="FF000000"/>
      <name val="Rockwel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24"/>
      <color rgb="FFFF0000"/>
      <name val="Arial"/>
      <family val="2"/>
    </font>
    <font>
      <b/>
      <sz val="20"/>
      <color theme="1"/>
      <name val="Arial"/>
      <family val="2"/>
    </font>
    <font>
      <sz val="20"/>
      <color theme="1"/>
      <name val="Rockwell"/>
      <family val="1"/>
    </font>
    <font>
      <sz val="28"/>
      <color theme="1"/>
      <name val="Rockwell"/>
      <family val="1"/>
    </font>
    <font>
      <b/>
      <sz val="22"/>
      <color rgb="FFFF0000"/>
      <name val="Arial"/>
      <family val="2"/>
    </font>
    <font>
      <sz val="22"/>
      <color theme="1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sz val="22"/>
      <color rgb="FF000000"/>
      <name val="Arial"/>
      <family val="2"/>
    </font>
    <font>
      <b/>
      <sz val="22"/>
      <color rgb="FF002060"/>
      <name val="Arial"/>
      <family val="2"/>
    </font>
    <font>
      <b/>
      <sz val="24"/>
      <name val="Arial"/>
      <family val="2"/>
    </font>
    <font>
      <sz val="24"/>
      <color theme="1"/>
      <name val="Rockwell"/>
      <family val="1"/>
    </font>
    <font>
      <b/>
      <sz val="28"/>
      <name val="Arial"/>
      <family val="2"/>
    </font>
    <font>
      <b/>
      <sz val="2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/>
    <xf numFmtId="0" fontId="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2" applyNumberFormat="0" applyAlignment="0" applyProtection="0"/>
    <xf numFmtId="0" fontId="14" fillId="25" borderId="3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2" applyNumberFormat="0" applyAlignment="0" applyProtection="0"/>
    <xf numFmtId="0" fontId="21" fillId="0" borderId="7" applyNumberFormat="0" applyFill="0" applyAlignment="0" applyProtection="0"/>
    <xf numFmtId="0" fontId="22" fillId="26" borderId="0" applyNumberFormat="0" applyBorder="0" applyAlignment="0" applyProtection="0"/>
    <xf numFmtId="0" fontId="1" fillId="0" borderId="0"/>
    <xf numFmtId="0" fontId="2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27" borderId="8" applyNumberFormat="0" applyFont="0" applyAlignment="0" applyProtection="0"/>
    <xf numFmtId="0" fontId="25" fillId="24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2" applyFont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7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0" fillId="0" borderId="0" xfId="5" applyFont="1" applyBorder="1" applyAlignment="1">
      <alignment vertical="center" wrapText="1"/>
    </xf>
    <xf numFmtId="0" fontId="4" fillId="0" borderId="0" xfId="2" applyFont="1" applyAlignment="1">
      <alignment horizontal="left" vertical="center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horizontal="left" vertical="top" wrapText="1"/>
    </xf>
    <xf numFmtId="0" fontId="31" fillId="0" borderId="0" xfId="2" applyFont="1" applyAlignment="1">
      <alignment horizontal="center" vertical="center"/>
    </xf>
    <xf numFmtId="0" fontId="32" fillId="0" borderId="0" xfId="2" applyFont="1" applyAlignment="1">
      <alignment vertical="center"/>
    </xf>
    <xf numFmtId="0" fontId="33" fillId="0" borderId="0" xfId="2" applyFont="1"/>
    <xf numFmtId="0" fontId="35" fillId="0" borderId="1" xfId="2" applyFont="1" applyBorder="1" applyAlignment="1">
      <alignment horizontal="center" vertical="center"/>
    </xf>
    <xf numFmtId="1" fontId="35" fillId="0" borderId="1" xfId="2" applyNumberFormat="1" applyFont="1" applyBorder="1" applyAlignment="1">
      <alignment horizontal="center" vertical="center"/>
    </xf>
    <xf numFmtId="9" fontId="35" fillId="0" borderId="1" xfId="2" applyNumberFormat="1" applyFont="1" applyBorder="1" applyAlignment="1">
      <alignment horizontal="center" vertical="center"/>
    </xf>
    <xf numFmtId="0" fontId="36" fillId="0" borderId="1" xfId="4" applyFont="1" applyBorder="1" applyAlignment="1">
      <alignment horizontal="center" vertical="center"/>
    </xf>
    <xf numFmtId="1" fontId="37" fillId="0" borderId="1" xfId="4" applyNumberFormat="1" applyFont="1" applyBorder="1" applyAlignment="1">
      <alignment horizontal="center" vertical="center"/>
    </xf>
    <xf numFmtId="0" fontId="38" fillId="0" borderId="1" xfId="5" applyFont="1" applyBorder="1" applyAlignment="1">
      <alignment horizontal="center" vertical="center" wrapText="1"/>
    </xf>
    <xf numFmtId="1" fontId="38" fillId="0" borderId="1" xfId="5" applyNumberFormat="1" applyFont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 wrapText="1"/>
    </xf>
    <xf numFmtId="1" fontId="35" fillId="0" borderId="1" xfId="1" applyNumberFormat="1" applyFont="1" applyFill="1" applyBorder="1" applyAlignment="1">
      <alignment horizontal="center" vertical="center" wrapText="1" shrinkToFit="1"/>
    </xf>
    <xf numFmtId="1" fontId="35" fillId="0" borderId="1" xfId="2" applyNumberFormat="1" applyFont="1" applyBorder="1" applyAlignment="1">
      <alignment horizontal="center" vertical="center" wrapText="1"/>
    </xf>
    <xf numFmtId="0" fontId="39" fillId="3" borderId="1" xfId="2" applyFont="1" applyFill="1" applyBorder="1" applyAlignment="1">
      <alignment horizontal="center" vertical="center"/>
    </xf>
    <xf numFmtId="0" fontId="39" fillId="3" borderId="1" xfId="1" applyFont="1" applyFill="1" applyBorder="1" applyAlignment="1">
      <alignment horizontal="center" vertical="center" wrapText="1"/>
    </xf>
    <xf numFmtId="1" fontId="39" fillId="3" borderId="1" xfId="1" applyNumberFormat="1" applyFont="1" applyFill="1" applyBorder="1" applyAlignment="1">
      <alignment horizontal="center" vertical="center" wrapText="1" shrinkToFit="1"/>
    </xf>
    <xf numFmtId="1" fontId="39" fillId="3" borderId="1" xfId="1" applyNumberFormat="1" applyFont="1" applyFill="1" applyBorder="1" applyAlignment="1">
      <alignment horizontal="center" vertical="center" wrapText="1"/>
    </xf>
    <xf numFmtId="9" fontId="35" fillId="3" borderId="1" xfId="2" applyNumberFormat="1" applyFont="1" applyFill="1" applyBorder="1" applyAlignment="1">
      <alignment horizontal="center" vertical="center"/>
    </xf>
    <xf numFmtId="0" fontId="35" fillId="0" borderId="1" xfId="6" applyFont="1" applyBorder="1" applyAlignment="1">
      <alignment horizontal="center" vertical="center"/>
    </xf>
    <xf numFmtId="1" fontId="35" fillId="0" borderId="1" xfId="2" applyNumberFormat="1" applyFont="1" applyFill="1" applyBorder="1" applyAlignment="1">
      <alignment horizontal="center" vertical="center"/>
    </xf>
    <xf numFmtId="0" fontId="37" fillId="0" borderId="1" xfId="2" applyFont="1" applyBorder="1" applyAlignment="1">
      <alignment horizontal="center" vertical="center"/>
    </xf>
    <xf numFmtId="1" fontId="37" fillId="0" borderId="1" xfId="2" applyNumberFormat="1" applyFont="1" applyFill="1" applyBorder="1" applyAlignment="1">
      <alignment horizontal="center" vertical="center" wrapText="1"/>
    </xf>
    <xf numFmtId="0" fontId="37" fillId="0" borderId="1" xfId="2" applyNumberFormat="1" applyFont="1" applyFill="1" applyBorder="1" applyAlignment="1">
      <alignment horizontal="center" vertical="center" wrapText="1"/>
    </xf>
    <xf numFmtId="0" fontId="35" fillId="4" borderId="1" xfId="2" applyFont="1" applyFill="1" applyBorder="1" applyAlignment="1">
      <alignment horizontal="center" vertical="center" wrapText="1"/>
    </xf>
    <xf numFmtId="0" fontId="39" fillId="3" borderId="1" xfId="6" applyFont="1" applyFill="1" applyBorder="1" applyAlignment="1">
      <alignment horizontal="center" vertical="center"/>
    </xf>
    <xf numFmtId="1" fontId="39" fillId="3" borderId="1" xfId="6" applyNumberFormat="1" applyFont="1" applyFill="1" applyBorder="1" applyAlignment="1">
      <alignment horizontal="center" vertical="center"/>
    </xf>
    <xf numFmtId="0" fontId="39" fillId="5" borderId="1" xfId="6" applyFont="1" applyFill="1" applyBorder="1" applyAlignment="1">
      <alignment horizontal="center" vertical="center"/>
    </xf>
    <xf numFmtId="1" fontId="39" fillId="5" borderId="1" xfId="6" applyNumberFormat="1" applyFont="1" applyFill="1" applyBorder="1" applyAlignment="1">
      <alignment horizontal="center" vertical="center"/>
    </xf>
    <xf numFmtId="9" fontId="35" fillId="5" borderId="1" xfId="2" applyNumberFormat="1" applyFont="1" applyFill="1" applyBorder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41" fillId="0" borderId="0" xfId="2" applyFont="1"/>
    <xf numFmtId="0" fontId="30" fillId="2" borderId="1" xfId="3" applyFont="1" applyFill="1" applyBorder="1" applyAlignment="1">
      <alignment horizontal="center" vertical="center" wrapText="1"/>
    </xf>
    <xf numFmtId="2" fontId="30" fillId="2" borderId="1" xfId="1" applyNumberFormat="1" applyFont="1" applyFill="1" applyBorder="1" applyAlignment="1">
      <alignment horizontal="center" vertical="center" wrapText="1"/>
    </xf>
    <xf numFmtId="0" fontId="34" fillId="4" borderId="1" xfId="1" applyFont="1" applyFill="1" applyBorder="1" applyAlignment="1">
      <alignment horizontal="center" vertical="center"/>
    </xf>
    <xf numFmtId="0" fontId="42" fillId="0" borderId="0" xfId="1" applyFont="1" applyAlignment="1">
      <alignment horizontal="center" vertical="top" wrapText="1"/>
    </xf>
    <xf numFmtId="0" fontId="42" fillId="0" borderId="0" xfId="1" applyFont="1" applyAlignment="1">
      <alignment horizontal="left" vertical="top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1" xfId="3" applyFont="1" applyFill="1" applyBorder="1" applyAlignment="1">
      <alignment horizontal="center" vertical="center" wrapText="1"/>
    </xf>
    <xf numFmtId="0" fontId="43" fillId="0" borderId="0" xfId="2" applyFont="1" applyAlignment="1">
      <alignment horizontal="center" vertical="center"/>
    </xf>
    <xf numFmtId="0" fontId="30" fillId="2" borderId="11" xfId="3" applyFont="1" applyFill="1" applyBorder="1" applyAlignment="1">
      <alignment horizontal="center" vertical="center" wrapText="1"/>
    </xf>
    <xf numFmtId="0" fontId="30" fillId="2" borderId="12" xfId="3" applyFont="1" applyFill="1" applyBorder="1" applyAlignment="1">
      <alignment horizontal="center" vertical="center" wrapText="1"/>
    </xf>
    <xf numFmtId="0" fontId="30" fillId="2" borderId="13" xfId="3" applyFont="1" applyFill="1" applyBorder="1" applyAlignment="1">
      <alignment horizontal="center" vertical="center" wrapText="1"/>
    </xf>
    <xf numFmtId="0" fontId="30" fillId="2" borderId="14" xfId="3" applyFont="1" applyFill="1" applyBorder="1" applyAlignment="1">
      <alignment horizontal="center" vertic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6" xfId="3" applyFont="1" applyFill="1" applyBorder="1" applyAlignment="1">
      <alignment horizontal="center" vertical="center" wrapText="1"/>
    </xf>
  </cellXfs>
  <cellStyles count="56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1 2" xfId="2"/>
    <cellStyle name="Normal 11 2 2" xfId="6"/>
    <cellStyle name="Normal 2" xfId="44"/>
    <cellStyle name="Normal 2 10 2" xfId="1"/>
    <cellStyle name="Normal 2 2" xfId="45"/>
    <cellStyle name="Normal 2 3" xfId="46"/>
    <cellStyle name="Normal 2 4" xfId="47"/>
    <cellStyle name="Normal 2 54" xfId="48"/>
    <cellStyle name="Normal 2_Book1" xfId="49"/>
    <cellStyle name="Normal 2_Peforma of Desilting Action Plan 05(1).11.14kk 2" xfId="3"/>
    <cellStyle name="Normal 3" xfId="5"/>
    <cellStyle name="Normal 4" xfId="50"/>
    <cellStyle name="Normal_Modified Performa of Action Plan for desilting_24.04.12" xfId="4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40" zoomScaleNormal="40" workbookViewId="0">
      <selection activeCell="I19" sqref="I19"/>
    </sheetView>
  </sheetViews>
  <sheetFormatPr defaultRowHeight="15.75"/>
  <cols>
    <col min="1" max="1" width="36.1640625" style="5" customWidth="1"/>
    <col min="2" max="2" width="23" style="10" customWidth="1"/>
    <col min="3" max="3" width="22.6640625" style="5" customWidth="1"/>
    <col min="4" max="4" width="31.83203125" style="5" customWidth="1"/>
    <col min="5" max="5" width="31.5" style="5" customWidth="1"/>
    <col min="6" max="6" width="38.1640625" style="5" customWidth="1"/>
    <col min="7" max="7" width="31.1640625" style="5" customWidth="1"/>
    <col min="8" max="8" width="33" style="5" customWidth="1"/>
    <col min="9" max="9" width="34.6640625" style="1" customWidth="1"/>
    <col min="10" max="10" width="32.6640625" style="1" customWidth="1"/>
    <col min="11" max="11" width="35.1640625" style="1" customWidth="1"/>
    <col min="12" max="12" width="63.33203125" style="1" customWidth="1"/>
    <col min="13" max="20" width="9.33203125" style="1"/>
    <col min="21" max="21" width="12.6640625" style="1" bestFit="1" customWidth="1"/>
    <col min="22" max="23" width="9.33203125" style="1"/>
    <col min="24" max="24" width="10.1640625" style="1" bestFit="1" customWidth="1"/>
    <col min="25" max="252" width="9.33203125" style="1"/>
    <col min="253" max="253" width="20.33203125" style="1" customWidth="1"/>
    <col min="254" max="254" width="20.5" style="1" customWidth="1"/>
    <col min="255" max="255" width="15.5" style="1" customWidth="1"/>
    <col min="256" max="256" width="15.83203125" style="1" customWidth="1"/>
    <col min="257" max="257" width="17.1640625" style="1" customWidth="1"/>
    <col min="258" max="258" width="19.33203125" style="1" customWidth="1"/>
    <col min="259" max="259" width="22" style="1" customWidth="1"/>
    <col min="260" max="265" width="0" style="1" hidden="1" customWidth="1"/>
    <col min="266" max="508" width="9.33203125" style="1"/>
    <col min="509" max="509" width="20.33203125" style="1" customWidth="1"/>
    <col min="510" max="510" width="20.5" style="1" customWidth="1"/>
    <col min="511" max="511" width="15.5" style="1" customWidth="1"/>
    <col min="512" max="512" width="15.83203125" style="1" customWidth="1"/>
    <col min="513" max="513" width="17.1640625" style="1" customWidth="1"/>
    <col min="514" max="514" width="19.33203125" style="1" customWidth="1"/>
    <col min="515" max="515" width="22" style="1" customWidth="1"/>
    <col min="516" max="521" width="0" style="1" hidden="1" customWidth="1"/>
    <col min="522" max="764" width="9.33203125" style="1"/>
    <col min="765" max="765" width="20.33203125" style="1" customWidth="1"/>
    <col min="766" max="766" width="20.5" style="1" customWidth="1"/>
    <col min="767" max="767" width="15.5" style="1" customWidth="1"/>
    <col min="768" max="768" width="15.83203125" style="1" customWidth="1"/>
    <col min="769" max="769" width="17.1640625" style="1" customWidth="1"/>
    <col min="770" max="770" width="19.33203125" style="1" customWidth="1"/>
    <col min="771" max="771" width="22" style="1" customWidth="1"/>
    <col min="772" max="777" width="0" style="1" hidden="1" customWidth="1"/>
    <col min="778" max="1020" width="9.33203125" style="1"/>
    <col min="1021" max="1021" width="20.33203125" style="1" customWidth="1"/>
    <col min="1022" max="1022" width="20.5" style="1" customWidth="1"/>
    <col min="1023" max="1023" width="15.5" style="1" customWidth="1"/>
    <col min="1024" max="1024" width="15.83203125" style="1" customWidth="1"/>
    <col min="1025" max="1025" width="17.1640625" style="1" customWidth="1"/>
    <col min="1026" max="1026" width="19.33203125" style="1" customWidth="1"/>
    <col min="1027" max="1027" width="22" style="1" customWidth="1"/>
    <col min="1028" max="1033" width="0" style="1" hidden="1" customWidth="1"/>
    <col min="1034" max="1276" width="9.33203125" style="1"/>
    <col min="1277" max="1277" width="20.33203125" style="1" customWidth="1"/>
    <col min="1278" max="1278" width="20.5" style="1" customWidth="1"/>
    <col min="1279" max="1279" width="15.5" style="1" customWidth="1"/>
    <col min="1280" max="1280" width="15.83203125" style="1" customWidth="1"/>
    <col min="1281" max="1281" width="17.1640625" style="1" customWidth="1"/>
    <col min="1282" max="1282" width="19.33203125" style="1" customWidth="1"/>
    <col min="1283" max="1283" width="22" style="1" customWidth="1"/>
    <col min="1284" max="1289" width="0" style="1" hidden="1" customWidth="1"/>
    <col min="1290" max="1532" width="9.33203125" style="1"/>
    <col min="1533" max="1533" width="20.33203125" style="1" customWidth="1"/>
    <col min="1534" max="1534" width="20.5" style="1" customWidth="1"/>
    <col min="1535" max="1535" width="15.5" style="1" customWidth="1"/>
    <col min="1536" max="1536" width="15.83203125" style="1" customWidth="1"/>
    <col min="1537" max="1537" width="17.1640625" style="1" customWidth="1"/>
    <col min="1538" max="1538" width="19.33203125" style="1" customWidth="1"/>
    <col min="1539" max="1539" width="22" style="1" customWidth="1"/>
    <col min="1540" max="1545" width="0" style="1" hidden="1" customWidth="1"/>
    <col min="1546" max="1788" width="9.33203125" style="1"/>
    <col min="1789" max="1789" width="20.33203125" style="1" customWidth="1"/>
    <col min="1790" max="1790" width="20.5" style="1" customWidth="1"/>
    <col min="1791" max="1791" width="15.5" style="1" customWidth="1"/>
    <col min="1792" max="1792" width="15.83203125" style="1" customWidth="1"/>
    <col min="1793" max="1793" width="17.1640625" style="1" customWidth="1"/>
    <col min="1794" max="1794" width="19.33203125" style="1" customWidth="1"/>
    <col min="1795" max="1795" width="22" style="1" customWidth="1"/>
    <col min="1796" max="1801" width="0" style="1" hidden="1" customWidth="1"/>
    <col min="1802" max="2044" width="9.33203125" style="1"/>
    <col min="2045" max="2045" width="20.33203125" style="1" customWidth="1"/>
    <col min="2046" max="2046" width="20.5" style="1" customWidth="1"/>
    <col min="2047" max="2047" width="15.5" style="1" customWidth="1"/>
    <col min="2048" max="2048" width="15.83203125" style="1" customWidth="1"/>
    <col min="2049" max="2049" width="17.1640625" style="1" customWidth="1"/>
    <col min="2050" max="2050" width="19.33203125" style="1" customWidth="1"/>
    <col min="2051" max="2051" width="22" style="1" customWidth="1"/>
    <col min="2052" max="2057" width="0" style="1" hidden="1" customWidth="1"/>
    <col min="2058" max="2300" width="9.33203125" style="1"/>
    <col min="2301" max="2301" width="20.33203125" style="1" customWidth="1"/>
    <col min="2302" max="2302" width="20.5" style="1" customWidth="1"/>
    <col min="2303" max="2303" width="15.5" style="1" customWidth="1"/>
    <col min="2304" max="2304" width="15.83203125" style="1" customWidth="1"/>
    <col min="2305" max="2305" width="17.1640625" style="1" customWidth="1"/>
    <col min="2306" max="2306" width="19.33203125" style="1" customWidth="1"/>
    <col min="2307" max="2307" width="22" style="1" customWidth="1"/>
    <col min="2308" max="2313" width="0" style="1" hidden="1" customWidth="1"/>
    <col min="2314" max="2556" width="9.33203125" style="1"/>
    <col min="2557" max="2557" width="20.33203125" style="1" customWidth="1"/>
    <col min="2558" max="2558" width="20.5" style="1" customWidth="1"/>
    <col min="2559" max="2559" width="15.5" style="1" customWidth="1"/>
    <col min="2560" max="2560" width="15.83203125" style="1" customWidth="1"/>
    <col min="2561" max="2561" width="17.1640625" style="1" customWidth="1"/>
    <col min="2562" max="2562" width="19.33203125" style="1" customWidth="1"/>
    <col min="2563" max="2563" width="22" style="1" customWidth="1"/>
    <col min="2564" max="2569" width="0" style="1" hidden="1" customWidth="1"/>
    <col min="2570" max="2812" width="9.33203125" style="1"/>
    <col min="2813" max="2813" width="20.33203125" style="1" customWidth="1"/>
    <col min="2814" max="2814" width="20.5" style="1" customWidth="1"/>
    <col min="2815" max="2815" width="15.5" style="1" customWidth="1"/>
    <col min="2816" max="2816" width="15.83203125" style="1" customWidth="1"/>
    <col min="2817" max="2817" width="17.1640625" style="1" customWidth="1"/>
    <col min="2818" max="2818" width="19.33203125" style="1" customWidth="1"/>
    <col min="2819" max="2819" width="22" style="1" customWidth="1"/>
    <col min="2820" max="2825" width="0" style="1" hidden="1" customWidth="1"/>
    <col min="2826" max="3068" width="9.33203125" style="1"/>
    <col min="3069" max="3069" width="20.33203125" style="1" customWidth="1"/>
    <col min="3070" max="3070" width="20.5" style="1" customWidth="1"/>
    <col min="3071" max="3071" width="15.5" style="1" customWidth="1"/>
    <col min="3072" max="3072" width="15.83203125" style="1" customWidth="1"/>
    <col min="3073" max="3073" width="17.1640625" style="1" customWidth="1"/>
    <col min="3074" max="3074" width="19.33203125" style="1" customWidth="1"/>
    <col min="3075" max="3075" width="22" style="1" customWidth="1"/>
    <col min="3076" max="3081" width="0" style="1" hidden="1" customWidth="1"/>
    <col min="3082" max="3324" width="9.33203125" style="1"/>
    <col min="3325" max="3325" width="20.33203125" style="1" customWidth="1"/>
    <col min="3326" max="3326" width="20.5" style="1" customWidth="1"/>
    <col min="3327" max="3327" width="15.5" style="1" customWidth="1"/>
    <col min="3328" max="3328" width="15.83203125" style="1" customWidth="1"/>
    <col min="3329" max="3329" width="17.1640625" style="1" customWidth="1"/>
    <col min="3330" max="3330" width="19.33203125" style="1" customWidth="1"/>
    <col min="3331" max="3331" width="22" style="1" customWidth="1"/>
    <col min="3332" max="3337" width="0" style="1" hidden="1" customWidth="1"/>
    <col min="3338" max="3580" width="9.33203125" style="1"/>
    <col min="3581" max="3581" width="20.33203125" style="1" customWidth="1"/>
    <col min="3582" max="3582" width="20.5" style="1" customWidth="1"/>
    <col min="3583" max="3583" width="15.5" style="1" customWidth="1"/>
    <col min="3584" max="3584" width="15.83203125" style="1" customWidth="1"/>
    <col min="3585" max="3585" width="17.1640625" style="1" customWidth="1"/>
    <col min="3586" max="3586" width="19.33203125" style="1" customWidth="1"/>
    <col min="3587" max="3587" width="22" style="1" customWidth="1"/>
    <col min="3588" max="3593" width="0" style="1" hidden="1" customWidth="1"/>
    <col min="3594" max="3836" width="9.33203125" style="1"/>
    <col min="3837" max="3837" width="20.33203125" style="1" customWidth="1"/>
    <col min="3838" max="3838" width="20.5" style="1" customWidth="1"/>
    <col min="3839" max="3839" width="15.5" style="1" customWidth="1"/>
    <col min="3840" max="3840" width="15.83203125" style="1" customWidth="1"/>
    <col min="3841" max="3841" width="17.1640625" style="1" customWidth="1"/>
    <col min="3842" max="3842" width="19.33203125" style="1" customWidth="1"/>
    <col min="3843" max="3843" width="22" style="1" customWidth="1"/>
    <col min="3844" max="3849" width="0" style="1" hidden="1" customWidth="1"/>
    <col min="3850" max="4092" width="9.33203125" style="1"/>
    <col min="4093" max="4093" width="20.33203125" style="1" customWidth="1"/>
    <col min="4094" max="4094" width="20.5" style="1" customWidth="1"/>
    <col min="4095" max="4095" width="15.5" style="1" customWidth="1"/>
    <col min="4096" max="4096" width="15.83203125" style="1" customWidth="1"/>
    <col min="4097" max="4097" width="17.1640625" style="1" customWidth="1"/>
    <col min="4098" max="4098" width="19.33203125" style="1" customWidth="1"/>
    <col min="4099" max="4099" width="22" style="1" customWidth="1"/>
    <col min="4100" max="4105" width="0" style="1" hidden="1" customWidth="1"/>
    <col min="4106" max="4348" width="9.33203125" style="1"/>
    <col min="4349" max="4349" width="20.33203125" style="1" customWidth="1"/>
    <col min="4350" max="4350" width="20.5" style="1" customWidth="1"/>
    <col min="4351" max="4351" width="15.5" style="1" customWidth="1"/>
    <col min="4352" max="4352" width="15.83203125" style="1" customWidth="1"/>
    <col min="4353" max="4353" width="17.1640625" style="1" customWidth="1"/>
    <col min="4354" max="4354" width="19.33203125" style="1" customWidth="1"/>
    <col min="4355" max="4355" width="22" style="1" customWidth="1"/>
    <col min="4356" max="4361" width="0" style="1" hidden="1" customWidth="1"/>
    <col min="4362" max="4604" width="9.33203125" style="1"/>
    <col min="4605" max="4605" width="20.33203125" style="1" customWidth="1"/>
    <col min="4606" max="4606" width="20.5" style="1" customWidth="1"/>
    <col min="4607" max="4607" width="15.5" style="1" customWidth="1"/>
    <col min="4608" max="4608" width="15.83203125" style="1" customWidth="1"/>
    <col min="4609" max="4609" width="17.1640625" style="1" customWidth="1"/>
    <col min="4610" max="4610" width="19.33203125" style="1" customWidth="1"/>
    <col min="4611" max="4611" width="22" style="1" customWidth="1"/>
    <col min="4612" max="4617" width="0" style="1" hidden="1" customWidth="1"/>
    <col min="4618" max="4860" width="9.33203125" style="1"/>
    <col min="4861" max="4861" width="20.33203125" style="1" customWidth="1"/>
    <col min="4862" max="4862" width="20.5" style="1" customWidth="1"/>
    <col min="4863" max="4863" width="15.5" style="1" customWidth="1"/>
    <col min="4864" max="4864" width="15.83203125" style="1" customWidth="1"/>
    <col min="4865" max="4865" width="17.1640625" style="1" customWidth="1"/>
    <col min="4866" max="4866" width="19.33203125" style="1" customWidth="1"/>
    <col min="4867" max="4867" width="22" style="1" customWidth="1"/>
    <col min="4868" max="4873" width="0" style="1" hidden="1" customWidth="1"/>
    <col min="4874" max="5116" width="9.33203125" style="1"/>
    <col min="5117" max="5117" width="20.33203125" style="1" customWidth="1"/>
    <col min="5118" max="5118" width="20.5" style="1" customWidth="1"/>
    <col min="5119" max="5119" width="15.5" style="1" customWidth="1"/>
    <col min="5120" max="5120" width="15.83203125" style="1" customWidth="1"/>
    <col min="5121" max="5121" width="17.1640625" style="1" customWidth="1"/>
    <col min="5122" max="5122" width="19.33203125" style="1" customWidth="1"/>
    <col min="5123" max="5123" width="22" style="1" customWidth="1"/>
    <col min="5124" max="5129" width="0" style="1" hidden="1" customWidth="1"/>
    <col min="5130" max="5372" width="9.33203125" style="1"/>
    <col min="5373" max="5373" width="20.33203125" style="1" customWidth="1"/>
    <col min="5374" max="5374" width="20.5" style="1" customWidth="1"/>
    <col min="5375" max="5375" width="15.5" style="1" customWidth="1"/>
    <col min="5376" max="5376" width="15.83203125" style="1" customWidth="1"/>
    <col min="5377" max="5377" width="17.1640625" style="1" customWidth="1"/>
    <col min="5378" max="5378" width="19.33203125" style="1" customWidth="1"/>
    <col min="5379" max="5379" width="22" style="1" customWidth="1"/>
    <col min="5380" max="5385" width="0" style="1" hidden="1" customWidth="1"/>
    <col min="5386" max="5628" width="9.33203125" style="1"/>
    <col min="5629" max="5629" width="20.33203125" style="1" customWidth="1"/>
    <col min="5630" max="5630" width="20.5" style="1" customWidth="1"/>
    <col min="5631" max="5631" width="15.5" style="1" customWidth="1"/>
    <col min="5632" max="5632" width="15.83203125" style="1" customWidth="1"/>
    <col min="5633" max="5633" width="17.1640625" style="1" customWidth="1"/>
    <col min="5634" max="5634" width="19.33203125" style="1" customWidth="1"/>
    <col min="5635" max="5635" width="22" style="1" customWidth="1"/>
    <col min="5636" max="5641" width="0" style="1" hidden="1" customWidth="1"/>
    <col min="5642" max="5884" width="9.33203125" style="1"/>
    <col min="5885" max="5885" width="20.33203125" style="1" customWidth="1"/>
    <col min="5886" max="5886" width="20.5" style="1" customWidth="1"/>
    <col min="5887" max="5887" width="15.5" style="1" customWidth="1"/>
    <col min="5888" max="5888" width="15.83203125" style="1" customWidth="1"/>
    <col min="5889" max="5889" width="17.1640625" style="1" customWidth="1"/>
    <col min="5890" max="5890" width="19.33203125" style="1" customWidth="1"/>
    <col min="5891" max="5891" width="22" style="1" customWidth="1"/>
    <col min="5892" max="5897" width="0" style="1" hidden="1" customWidth="1"/>
    <col min="5898" max="6140" width="9.33203125" style="1"/>
    <col min="6141" max="6141" width="20.33203125" style="1" customWidth="1"/>
    <col min="6142" max="6142" width="20.5" style="1" customWidth="1"/>
    <col min="6143" max="6143" width="15.5" style="1" customWidth="1"/>
    <col min="6144" max="6144" width="15.83203125" style="1" customWidth="1"/>
    <col min="6145" max="6145" width="17.1640625" style="1" customWidth="1"/>
    <col min="6146" max="6146" width="19.33203125" style="1" customWidth="1"/>
    <col min="6147" max="6147" width="22" style="1" customWidth="1"/>
    <col min="6148" max="6153" width="0" style="1" hidden="1" customWidth="1"/>
    <col min="6154" max="6396" width="9.33203125" style="1"/>
    <col min="6397" max="6397" width="20.33203125" style="1" customWidth="1"/>
    <col min="6398" max="6398" width="20.5" style="1" customWidth="1"/>
    <col min="6399" max="6399" width="15.5" style="1" customWidth="1"/>
    <col min="6400" max="6400" width="15.83203125" style="1" customWidth="1"/>
    <col min="6401" max="6401" width="17.1640625" style="1" customWidth="1"/>
    <col min="6402" max="6402" width="19.33203125" style="1" customWidth="1"/>
    <col min="6403" max="6403" width="22" style="1" customWidth="1"/>
    <col min="6404" max="6409" width="0" style="1" hidden="1" customWidth="1"/>
    <col min="6410" max="6652" width="9.33203125" style="1"/>
    <col min="6653" max="6653" width="20.33203125" style="1" customWidth="1"/>
    <col min="6654" max="6654" width="20.5" style="1" customWidth="1"/>
    <col min="6655" max="6655" width="15.5" style="1" customWidth="1"/>
    <col min="6656" max="6656" width="15.83203125" style="1" customWidth="1"/>
    <col min="6657" max="6657" width="17.1640625" style="1" customWidth="1"/>
    <col min="6658" max="6658" width="19.33203125" style="1" customWidth="1"/>
    <col min="6659" max="6659" width="22" style="1" customWidth="1"/>
    <col min="6660" max="6665" width="0" style="1" hidden="1" customWidth="1"/>
    <col min="6666" max="6908" width="9.33203125" style="1"/>
    <col min="6909" max="6909" width="20.33203125" style="1" customWidth="1"/>
    <col min="6910" max="6910" width="20.5" style="1" customWidth="1"/>
    <col min="6911" max="6911" width="15.5" style="1" customWidth="1"/>
    <col min="6912" max="6912" width="15.83203125" style="1" customWidth="1"/>
    <col min="6913" max="6913" width="17.1640625" style="1" customWidth="1"/>
    <col min="6914" max="6914" width="19.33203125" style="1" customWidth="1"/>
    <col min="6915" max="6915" width="22" style="1" customWidth="1"/>
    <col min="6916" max="6921" width="0" style="1" hidden="1" customWidth="1"/>
    <col min="6922" max="7164" width="9.33203125" style="1"/>
    <col min="7165" max="7165" width="20.33203125" style="1" customWidth="1"/>
    <col min="7166" max="7166" width="20.5" style="1" customWidth="1"/>
    <col min="7167" max="7167" width="15.5" style="1" customWidth="1"/>
    <col min="7168" max="7168" width="15.83203125" style="1" customWidth="1"/>
    <col min="7169" max="7169" width="17.1640625" style="1" customWidth="1"/>
    <col min="7170" max="7170" width="19.33203125" style="1" customWidth="1"/>
    <col min="7171" max="7171" width="22" style="1" customWidth="1"/>
    <col min="7172" max="7177" width="0" style="1" hidden="1" customWidth="1"/>
    <col min="7178" max="7420" width="9.33203125" style="1"/>
    <col min="7421" max="7421" width="20.33203125" style="1" customWidth="1"/>
    <col min="7422" max="7422" width="20.5" style="1" customWidth="1"/>
    <col min="7423" max="7423" width="15.5" style="1" customWidth="1"/>
    <col min="7424" max="7424" width="15.83203125" style="1" customWidth="1"/>
    <col min="7425" max="7425" width="17.1640625" style="1" customWidth="1"/>
    <col min="7426" max="7426" width="19.33203125" style="1" customWidth="1"/>
    <col min="7427" max="7427" width="22" style="1" customWidth="1"/>
    <col min="7428" max="7433" width="0" style="1" hidden="1" customWidth="1"/>
    <col min="7434" max="7676" width="9.33203125" style="1"/>
    <col min="7677" max="7677" width="20.33203125" style="1" customWidth="1"/>
    <col min="7678" max="7678" width="20.5" style="1" customWidth="1"/>
    <col min="7679" max="7679" width="15.5" style="1" customWidth="1"/>
    <col min="7680" max="7680" width="15.83203125" style="1" customWidth="1"/>
    <col min="7681" max="7681" width="17.1640625" style="1" customWidth="1"/>
    <col min="7682" max="7682" width="19.33203125" style="1" customWidth="1"/>
    <col min="7683" max="7683" width="22" style="1" customWidth="1"/>
    <col min="7684" max="7689" width="0" style="1" hidden="1" customWidth="1"/>
    <col min="7690" max="7932" width="9.33203125" style="1"/>
    <col min="7933" max="7933" width="20.33203125" style="1" customWidth="1"/>
    <col min="7934" max="7934" width="20.5" style="1" customWidth="1"/>
    <col min="7935" max="7935" width="15.5" style="1" customWidth="1"/>
    <col min="7936" max="7936" width="15.83203125" style="1" customWidth="1"/>
    <col min="7937" max="7937" width="17.1640625" style="1" customWidth="1"/>
    <col min="7938" max="7938" width="19.33203125" style="1" customWidth="1"/>
    <col min="7939" max="7939" width="22" style="1" customWidth="1"/>
    <col min="7940" max="7945" width="0" style="1" hidden="1" customWidth="1"/>
    <col min="7946" max="8188" width="9.33203125" style="1"/>
    <col min="8189" max="8189" width="20.33203125" style="1" customWidth="1"/>
    <col min="8190" max="8190" width="20.5" style="1" customWidth="1"/>
    <col min="8191" max="8191" width="15.5" style="1" customWidth="1"/>
    <col min="8192" max="8192" width="15.83203125" style="1" customWidth="1"/>
    <col min="8193" max="8193" width="17.1640625" style="1" customWidth="1"/>
    <col min="8194" max="8194" width="19.33203125" style="1" customWidth="1"/>
    <col min="8195" max="8195" width="22" style="1" customWidth="1"/>
    <col min="8196" max="8201" width="0" style="1" hidden="1" customWidth="1"/>
    <col min="8202" max="8444" width="9.33203125" style="1"/>
    <col min="8445" max="8445" width="20.33203125" style="1" customWidth="1"/>
    <col min="8446" max="8446" width="20.5" style="1" customWidth="1"/>
    <col min="8447" max="8447" width="15.5" style="1" customWidth="1"/>
    <col min="8448" max="8448" width="15.83203125" style="1" customWidth="1"/>
    <col min="8449" max="8449" width="17.1640625" style="1" customWidth="1"/>
    <col min="8450" max="8450" width="19.33203125" style="1" customWidth="1"/>
    <col min="8451" max="8451" width="22" style="1" customWidth="1"/>
    <col min="8452" max="8457" width="0" style="1" hidden="1" customWidth="1"/>
    <col min="8458" max="8700" width="9.33203125" style="1"/>
    <col min="8701" max="8701" width="20.33203125" style="1" customWidth="1"/>
    <col min="8702" max="8702" width="20.5" style="1" customWidth="1"/>
    <col min="8703" max="8703" width="15.5" style="1" customWidth="1"/>
    <col min="8704" max="8704" width="15.83203125" style="1" customWidth="1"/>
    <col min="8705" max="8705" width="17.1640625" style="1" customWidth="1"/>
    <col min="8706" max="8706" width="19.33203125" style="1" customWidth="1"/>
    <col min="8707" max="8707" width="22" style="1" customWidth="1"/>
    <col min="8708" max="8713" width="0" style="1" hidden="1" customWidth="1"/>
    <col min="8714" max="8956" width="9.33203125" style="1"/>
    <col min="8957" max="8957" width="20.33203125" style="1" customWidth="1"/>
    <col min="8958" max="8958" width="20.5" style="1" customWidth="1"/>
    <col min="8959" max="8959" width="15.5" style="1" customWidth="1"/>
    <col min="8960" max="8960" width="15.83203125" style="1" customWidth="1"/>
    <col min="8961" max="8961" width="17.1640625" style="1" customWidth="1"/>
    <col min="8962" max="8962" width="19.33203125" style="1" customWidth="1"/>
    <col min="8963" max="8963" width="22" style="1" customWidth="1"/>
    <col min="8964" max="8969" width="0" style="1" hidden="1" customWidth="1"/>
    <col min="8970" max="9212" width="9.33203125" style="1"/>
    <col min="9213" max="9213" width="20.33203125" style="1" customWidth="1"/>
    <col min="9214" max="9214" width="20.5" style="1" customWidth="1"/>
    <col min="9215" max="9215" width="15.5" style="1" customWidth="1"/>
    <col min="9216" max="9216" width="15.83203125" style="1" customWidth="1"/>
    <col min="9217" max="9217" width="17.1640625" style="1" customWidth="1"/>
    <col min="9218" max="9218" width="19.33203125" style="1" customWidth="1"/>
    <col min="9219" max="9219" width="22" style="1" customWidth="1"/>
    <col min="9220" max="9225" width="0" style="1" hidden="1" customWidth="1"/>
    <col min="9226" max="9468" width="9.33203125" style="1"/>
    <col min="9469" max="9469" width="20.33203125" style="1" customWidth="1"/>
    <col min="9470" max="9470" width="20.5" style="1" customWidth="1"/>
    <col min="9471" max="9471" width="15.5" style="1" customWidth="1"/>
    <col min="9472" max="9472" width="15.83203125" style="1" customWidth="1"/>
    <col min="9473" max="9473" width="17.1640625" style="1" customWidth="1"/>
    <col min="9474" max="9474" width="19.33203125" style="1" customWidth="1"/>
    <col min="9475" max="9475" width="22" style="1" customWidth="1"/>
    <col min="9476" max="9481" width="0" style="1" hidden="1" customWidth="1"/>
    <col min="9482" max="9724" width="9.33203125" style="1"/>
    <col min="9725" max="9725" width="20.33203125" style="1" customWidth="1"/>
    <col min="9726" max="9726" width="20.5" style="1" customWidth="1"/>
    <col min="9727" max="9727" width="15.5" style="1" customWidth="1"/>
    <col min="9728" max="9728" width="15.83203125" style="1" customWidth="1"/>
    <col min="9729" max="9729" width="17.1640625" style="1" customWidth="1"/>
    <col min="9730" max="9730" width="19.33203125" style="1" customWidth="1"/>
    <col min="9731" max="9731" width="22" style="1" customWidth="1"/>
    <col min="9732" max="9737" width="0" style="1" hidden="1" customWidth="1"/>
    <col min="9738" max="9980" width="9.33203125" style="1"/>
    <col min="9981" max="9981" width="20.33203125" style="1" customWidth="1"/>
    <col min="9982" max="9982" width="20.5" style="1" customWidth="1"/>
    <col min="9983" max="9983" width="15.5" style="1" customWidth="1"/>
    <col min="9984" max="9984" width="15.83203125" style="1" customWidth="1"/>
    <col min="9985" max="9985" width="17.1640625" style="1" customWidth="1"/>
    <col min="9986" max="9986" width="19.33203125" style="1" customWidth="1"/>
    <col min="9987" max="9987" width="22" style="1" customWidth="1"/>
    <col min="9988" max="9993" width="0" style="1" hidden="1" customWidth="1"/>
    <col min="9994" max="10236" width="9.33203125" style="1"/>
    <col min="10237" max="10237" width="20.33203125" style="1" customWidth="1"/>
    <col min="10238" max="10238" width="20.5" style="1" customWidth="1"/>
    <col min="10239" max="10239" width="15.5" style="1" customWidth="1"/>
    <col min="10240" max="10240" width="15.83203125" style="1" customWidth="1"/>
    <col min="10241" max="10241" width="17.1640625" style="1" customWidth="1"/>
    <col min="10242" max="10242" width="19.33203125" style="1" customWidth="1"/>
    <col min="10243" max="10243" width="22" style="1" customWidth="1"/>
    <col min="10244" max="10249" width="0" style="1" hidden="1" customWidth="1"/>
    <col min="10250" max="10492" width="9.33203125" style="1"/>
    <col min="10493" max="10493" width="20.33203125" style="1" customWidth="1"/>
    <col min="10494" max="10494" width="20.5" style="1" customWidth="1"/>
    <col min="10495" max="10495" width="15.5" style="1" customWidth="1"/>
    <col min="10496" max="10496" width="15.83203125" style="1" customWidth="1"/>
    <col min="10497" max="10497" width="17.1640625" style="1" customWidth="1"/>
    <col min="10498" max="10498" width="19.33203125" style="1" customWidth="1"/>
    <col min="10499" max="10499" width="22" style="1" customWidth="1"/>
    <col min="10500" max="10505" width="0" style="1" hidden="1" customWidth="1"/>
    <col min="10506" max="10748" width="9.33203125" style="1"/>
    <col min="10749" max="10749" width="20.33203125" style="1" customWidth="1"/>
    <col min="10750" max="10750" width="20.5" style="1" customWidth="1"/>
    <col min="10751" max="10751" width="15.5" style="1" customWidth="1"/>
    <col min="10752" max="10752" width="15.83203125" style="1" customWidth="1"/>
    <col min="10753" max="10753" width="17.1640625" style="1" customWidth="1"/>
    <col min="10754" max="10754" width="19.33203125" style="1" customWidth="1"/>
    <col min="10755" max="10755" width="22" style="1" customWidth="1"/>
    <col min="10756" max="10761" width="0" style="1" hidden="1" customWidth="1"/>
    <col min="10762" max="11004" width="9.33203125" style="1"/>
    <col min="11005" max="11005" width="20.33203125" style="1" customWidth="1"/>
    <col min="11006" max="11006" width="20.5" style="1" customWidth="1"/>
    <col min="11007" max="11007" width="15.5" style="1" customWidth="1"/>
    <col min="11008" max="11008" width="15.83203125" style="1" customWidth="1"/>
    <col min="11009" max="11009" width="17.1640625" style="1" customWidth="1"/>
    <col min="11010" max="11010" width="19.33203125" style="1" customWidth="1"/>
    <col min="11011" max="11011" width="22" style="1" customWidth="1"/>
    <col min="11012" max="11017" width="0" style="1" hidden="1" customWidth="1"/>
    <col min="11018" max="11260" width="9.33203125" style="1"/>
    <col min="11261" max="11261" width="20.33203125" style="1" customWidth="1"/>
    <col min="11262" max="11262" width="20.5" style="1" customWidth="1"/>
    <col min="11263" max="11263" width="15.5" style="1" customWidth="1"/>
    <col min="11264" max="11264" width="15.83203125" style="1" customWidth="1"/>
    <col min="11265" max="11265" width="17.1640625" style="1" customWidth="1"/>
    <col min="11266" max="11266" width="19.33203125" style="1" customWidth="1"/>
    <col min="11267" max="11267" width="22" style="1" customWidth="1"/>
    <col min="11268" max="11273" width="0" style="1" hidden="1" customWidth="1"/>
    <col min="11274" max="11516" width="9.33203125" style="1"/>
    <col min="11517" max="11517" width="20.33203125" style="1" customWidth="1"/>
    <col min="11518" max="11518" width="20.5" style="1" customWidth="1"/>
    <col min="11519" max="11519" width="15.5" style="1" customWidth="1"/>
    <col min="11520" max="11520" width="15.83203125" style="1" customWidth="1"/>
    <col min="11521" max="11521" width="17.1640625" style="1" customWidth="1"/>
    <col min="11522" max="11522" width="19.33203125" style="1" customWidth="1"/>
    <col min="11523" max="11523" width="22" style="1" customWidth="1"/>
    <col min="11524" max="11529" width="0" style="1" hidden="1" customWidth="1"/>
    <col min="11530" max="11772" width="9.33203125" style="1"/>
    <col min="11773" max="11773" width="20.33203125" style="1" customWidth="1"/>
    <col min="11774" max="11774" width="20.5" style="1" customWidth="1"/>
    <col min="11775" max="11775" width="15.5" style="1" customWidth="1"/>
    <col min="11776" max="11776" width="15.83203125" style="1" customWidth="1"/>
    <col min="11777" max="11777" width="17.1640625" style="1" customWidth="1"/>
    <col min="11778" max="11778" width="19.33203125" style="1" customWidth="1"/>
    <col min="11779" max="11779" width="22" style="1" customWidth="1"/>
    <col min="11780" max="11785" width="0" style="1" hidden="1" customWidth="1"/>
    <col min="11786" max="12028" width="9.33203125" style="1"/>
    <col min="12029" max="12029" width="20.33203125" style="1" customWidth="1"/>
    <col min="12030" max="12030" width="20.5" style="1" customWidth="1"/>
    <col min="12031" max="12031" width="15.5" style="1" customWidth="1"/>
    <col min="12032" max="12032" width="15.83203125" style="1" customWidth="1"/>
    <col min="12033" max="12033" width="17.1640625" style="1" customWidth="1"/>
    <col min="12034" max="12034" width="19.33203125" style="1" customWidth="1"/>
    <col min="12035" max="12035" width="22" style="1" customWidth="1"/>
    <col min="12036" max="12041" width="0" style="1" hidden="1" customWidth="1"/>
    <col min="12042" max="12284" width="9.33203125" style="1"/>
    <col min="12285" max="12285" width="20.33203125" style="1" customWidth="1"/>
    <col min="12286" max="12286" width="20.5" style="1" customWidth="1"/>
    <col min="12287" max="12287" width="15.5" style="1" customWidth="1"/>
    <col min="12288" max="12288" width="15.83203125" style="1" customWidth="1"/>
    <col min="12289" max="12289" width="17.1640625" style="1" customWidth="1"/>
    <col min="12290" max="12290" width="19.33203125" style="1" customWidth="1"/>
    <col min="12291" max="12291" width="22" style="1" customWidth="1"/>
    <col min="12292" max="12297" width="0" style="1" hidden="1" customWidth="1"/>
    <col min="12298" max="12540" width="9.33203125" style="1"/>
    <col min="12541" max="12541" width="20.33203125" style="1" customWidth="1"/>
    <col min="12542" max="12542" width="20.5" style="1" customWidth="1"/>
    <col min="12543" max="12543" width="15.5" style="1" customWidth="1"/>
    <col min="12544" max="12544" width="15.83203125" style="1" customWidth="1"/>
    <col min="12545" max="12545" width="17.1640625" style="1" customWidth="1"/>
    <col min="12546" max="12546" width="19.33203125" style="1" customWidth="1"/>
    <col min="12547" max="12547" width="22" style="1" customWidth="1"/>
    <col min="12548" max="12553" width="0" style="1" hidden="1" customWidth="1"/>
    <col min="12554" max="12796" width="9.33203125" style="1"/>
    <col min="12797" max="12797" width="20.33203125" style="1" customWidth="1"/>
    <col min="12798" max="12798" width="20.5" style="1" customWidth="1"/>
    <col min="12799" max="12799" width="15.5" style="1" customWidth="1"/>
    <col min="12800" max="12800" width="15.83203125" style="1" customWidth="1"/>
    <col min="12801" max="12801" width="17.1640625" style="1" customWidth="1"/>
    <col min="12802" max="12802" width="19.33203125" style="1" customWidth="1"/>
    <col min="12803" max="12803" width="22" style="1" customWidth="1"/>
    <col min="12804" max="12809" width="0" style="1" hidden="1" customWidth="1"/>
    <col min="12810" max="13052" width="9.33203125" style="1"/>
    <col min="13053" max="13053" width="20.33203125" style="1" customWidth="1"/>
    <col min="13054" max="13054" width="20.5" style="1" customWidth="1"/>
    <col min="13055" max="13055" width="15.5" style="1" customWidth="1"/>
    <col min="13056" max="13056" width="15.83203125" style="1" customWidth="1"/>
    <col min="13057" max="13057" width="17.1640625" style="1" customWidth="1"/>
    <col min="13058" max="13058" width="19.33203125" style="1" customWidth="1"/>
    <col min="13059" max="13059" width="22" style="1" customWidth="1"/>
    <col min="13060" max="13065" width="0" style="1" hidden="1" customWidth="1"/>
    <col min="13066" max="13308" width="9.33203125" style="1"/>
    <col min="13309" max="13309" width="20.33203125" style="1" customWidth="1"/>
    <col min="13310" max="13310" width="20.5" style="1" customWidth="1"/>
    <col min="13311" max="13311" width="15.5" style="1" customWidth="1"/>
    <col min="13312" max="13312" width="15.83203125" style="1" customWidth="1"/>
    <col min="13313" max="13313" width="17.1640625" style="1" customWidth="1"/>
    <col min="13314" max="13314" width="19.33203125" style="1" customWidth="1"/>
    <col min="13315" max="13315" width="22" style="1" customWidth="1"/>
    <col min="13316" max="13321" width="0" style="1" hidden="1" customWidth="1"/>
    <col min="13322" max="13564" width="9.33203125" style="1"/>
    <col min="13565" max="13565" width="20.33203125" style="1" customWidth="1"/>
    <col min="13566" max="13566" width="20.5" style="1" customWidth="1"/>
    <col min="13567" max="13567" width="15.5" style="1" customWidth="1"/>
    <col min="13568" max="13568" width="15.83203125" style="1" customWidth="1"/>
    <col min="13569" max="13569" width="17.1640625" style="1" customWidth="1"/>
    <col min="13570" max="13570" width="19.33203125" style="1" customWidth="1"/>
    <col min="13571" max="13571" width="22" style="1" customWidth="1"/>
    <col min="13572" max="13577" width="0" style="1" hidden="1" customWidth="1"/>
    <col min="13578" max="13820" width="9.33203125" style="1"/>
    <col min="13821" max="13821" width="20.33203125" style="1" customWidth="1"/>
    <col min="13822" max="13822" width="20.5" style="1" customWidth="1"/>
    <col min="13823" max="13823" width="15.5" style="1" customWidth="1"/>
    <col min="13824" max="13824" width="15.83203125" style="1" customWidth="1"/>
    <col min="13825" max="13825" width="17.1640625" style="1" customWidth="1"/>
    <col min="13826" max="13826" width="19.33203125" style="1" customWidth="1"/>
    <col min="13827" max="13827" width="22" style="1" customWidth="1"/>
    <col min="13828" max="13833" width="0" style="1" hidden="1" customWidth="1"/>
    <col min="13834" max="14076" width="9.33203125" style="1"/>
    <col min="14077" max="14077" width="20.33203125" style="1" customWidth="1"/>
    <col min="14078" max="14078" width="20.5" style="1" customWidth="1"/>
    <col min="14079" max="14079" width="15.5" style="1" customWidth="1"/>
    <col min="14080" max="14080" width="15.83203125" style="1" customWidth="1"/>
    <col min="14081" max="14081" width="17.1640625" style="1" customWidth="1"/>
    <col min="14082" max="14082" width="19.33203125" style="1" customWidth="1"/>
    <col min="14083" max="14083" width="22" style="1" customWidth="1"/>
    <col min="14084" max="14089" width="0" style="1" hidden="1" customWidth="1"/>
    <col min="14090" max="14332" width="9.33203125" style="1"/>
    <col min="14333" max="14333" width="20.33203125" style="1" customWidth="1"/>
    <col min="14334" max="14334" width="20.5" style="1" customWidth="1"/>
    <col min="14335" max="14335" width="15.5" style="1" customWidth="1"/>
    <col min="14336" max="14336" width="15.83203125" style="1" customWidth="1"/>
    <col min="14337" max="14337" width="17.1640625" style="1" customWidth="1"/>
    <col min="14338" max="14338" width="19.33203125" style="1" customWidth="1"/>
    <col min="14339" max="14339" width="22" style="1" customWidth="1"/>
    <col min="14340" max="14345" width="0" style="1" hidden="1" customWidth="1"/>
    <col min="14346" max="14588" width="9.33203125" style="1"/>
    <col min="14589" max="14589" width="20.33203125" style="1" customWidth="1"/>
    <col min="14590" max="14590" width="20.5" style="1" customWidth="1"/>
    <col min="14591" max="14591" width="15.5" style="1" customWidth="1"/>
    <col min="14592" max="14592" width="15.83203125" style="1" customWidth="1"/>
    <col min="14593" max="14593" width="17.1640625" style="1" customWidth="1"/>
    <col min="14594" max="14594" width="19.33203125" style="1" customWidth="1"/>
    <col min="14595" max="14595" width="22" style="1" customWidth="1"/>
    <col min="14596" max="14601" width="0" style="1" hidden="1" customWidth="1"/>
    <col min="14602" max="14844" width="9.33203125" style="1"/>
    <col min="14845" max="14845" width="20.33203125" style="1" customWidth="1"/>
    <col min="14846" max="14846" width="20.5" style="1" customWidth="1"/>
    <col min="14847" max="14847" width="15.5" style="1" customWidth="1"/>
    <col min="14848" max="14848" width="15.83203125" style="1" customWidth="1"/>
    <col min="14849" max="14849" width="17.1640625" style="1" customWidth="1"/>
    <col min="14850" max="14850" width="19.33203125" style="1" customWidth="1"/>
    <col min="14851" max="14851" width="22" style="1" customWidth="1"/>
    <col min="14852" max="14857" width="0" style="1" hidden="1" customWidth="1"/>
    <col min="14858" max="15100" width="9.33203125" style="1"/>
    <col min="15101" max="15101" width="20.33203125" style="1" customWidth="1"/>
    <col min="15102" max="15102" width="20.5" style="1" customWidth="1"/>
    <col min="15103" max="15103" width="15.5" style="1" customWidth="1"/>
    <col min="15104" max="15104" width="15.83203125" style="1" customWidth="1"/>
    <col min="15105" max="15105" width="17.1640625" style="1" customWidth="1"/>
    <col min="15106" max="15106" width="19.33203125" style="1" customWidth="1"/>
    <col min="15107" max="15107" width="22" style="1" customWidth="1"/>
    <col min="15108" max="15113" width="0" style="1" hidden="1" customWidth="1"/>
    <col min="15114" max="15356" width="9.33203125" style="1"/>
    <col min="15357" max="15357" width="20.33203125" style="1" customWidth="1"/>
    <col min="15358" max="15358" width="20.5" style="1" customWidth="1"/>
    <col min="15359" max="15359" width="15.5" style="1" customWidth="1"/>
    <col min="15360" max="15360" width="15.83203125" style="1" customWidth="1"/>
    <col min="15361" max="15361" width="17.1640625" style="1" customWidth="1"/>
    <col min="15362" max="15362" width="19.33203125" style="1" customWidth="1"/>
    <col min="15363" max="15363" width="22" style="1" customWidth="1"/>
    <col min="15364" max="15369" width="0" style="1" hidden="1" customWidth="1"/>
    <col min="15370" max="15612" width="9.33203125" style="1"/>
    <col min="15613" max="15613" width="20.33203125" style="1" customWidth="1"/>
    <col min="15614" max="15614" width="20.5" style="1" customWidth="1"/>
    <col min="15615" max="15615" width="15.5" style="1" customWidth="1"/>
    <col min="15616" max="15616" width="15.83203125" style="1" customWidth="1"/>
    <col min="15617" max="15617" width="17.1640625" style="1" customWidth="1"/>
    <col min="15618" max="15618" width="19.33203125" style="1" customWidth="1"/>
    <col min="15619" max="15619" width="22" style="1" customWidth="1"/>
    <col min="15620" max="15625" width="0" style="1" hidden="1" customWidth="1"/>
    <col min="15626" max="15868" width="9.33203125" style="1"/>
    <col min="15869" max="15869" width="20.33203125" style="1" customWidth="1"/>
    <col min="15870" max="15870" width="20.5" style="1" customWidth="1"/>
    <col min="15871" max="15871" width="15.5" style="1" customWidth="1"/>
    <col min="15872" max="15872" width="15.83203125" style="1" customWidth="1"/>
    <col min="15873" max="15873" width="17.1640625" style="1" customWidth="1"/>
    <col min="15874" max="15874" width="19.33203125" style="1" customWidth="1"/>
    <col min="15875" max="15875" width="22" style="1" customWidth="1"/>
    <col min="15876" max="15881" width="0" style="1" hidden="1" customWidth="1"/>
    <col min="15882" max="16124" width="9.33203125" style="1"/>
    <col min="16125" max="16125" width="20.33203125" style="1" customWidth="1"/>
    <col min="16126" max="16126" width="20.5" style="1" customWidth="1"/>
    <col min="16127" max="16127" width="15.5" style="1" customWidth="1"/>
    <col min="16128" max="16128" width="15.83203125" style="1" customWidth="1"/>
    <col min="16129" max="16129" width="17.1640625" style="1" customWidth="1"/>
    <col min="16130" max="16130" width="19.33203125" style="1" customWidth="1"/>
    <col min="16131" max="16131" width="22" style="1" customWidth="1"/>
    <col min="16132" max="16137" width="0" style="1" hidden="1" customWidth="1"/>
    <col min="16138" max="16384" width="9.33203125" style="1"/>
  </cols>
  <sheetData>
    <row r="1" spans="1:24" ht="32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11"/>
    </row>
    <row r="2" spans="1:24" ht="35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13"/>
    </row>
    <row r="3" spans="1:24" ht="33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12"/>
    </row>
    <row r="4" spans="1:24" ht="30">
      <c r="A4" s="2"/>
      <c r="B4" s="3"/>
      <c r="C4" s="4"/>
      <c r="D4" s="4"/>
      <c r="E4" s="4"/>
      <c r="F4" s="4"/>
      <c r="G4" s="4"/>
      <c r="I4" s="6"/>
      <c r="J4" s="42" t="s">
        <v>27</v>
      </c>
      <c r="K4" s="42"/>
      <c r="L4" s="43"/>
    </row>
    <row r="5" spans="1:24" ht="15.75" customHeight="1">
      <c r="A5" s="49" t="s">
        <v>3</v>
      </c>
      <c r="B5" s="49" t="s">
        <v>4</v>
      </c>
      <c r="C5" s="50" t="s">
        <v>5</v>
      </c>
      <c r="D5" s="52" t="s">
        <v>20</v>
      </c>
      <c r="E5" s="53"/>
      <c r="F5" s="54"/>
      <c r="G5" s="45" t="s">
        <v>6</v>
      </c>
      <c r="H5" s="45" t="s">
        <v>26</v>
      </c>
      <c r="I5" s="45" t="s">
        <v>28</v>
      </c>
      <c r="J5" s="45" t="s">
        <v>29</v>
      </c>
      <c r="K5" s="45" t="s">
        <v>24</v>
      </c>
      <c r="L5" s="45" t="s">
        <v>19</v>
      </c>
    </row>
    <row r="6" spans="1:24" ht="18.75" customHeight="1">
      <c r="A6" s="49"/>
      <c r="B6" s="49"/>
      <c r="C6" s="50"/>
      <c r="D6" s="55"/>
      <c r="E6" s="56"/>
      <c r="F6" s="57"/>
      <c r="G6" s="45"/>
      <c r="H6" s="45"/>
      <c r="I6" s="45"/>
      <c r="J6" s="45"/>
      <c r="K6" s="45"/>
      <c r="L6" s="45"/>
    </row>
    <row r="7" spans="1:24" ht="185.25" customHeight="1">
      <c r="A7" s="49"/>
      <c r="B7" s="49"/>
      <c r="C7" s="50"/>
      <c r="D7" s="44" t="s">
        <v>21</v>
      </c>
      <c r="E7" s="44" t="s">
        <v>22</v>
      </c>
      <c r="F7" s="44" t="s">
        <v>23</v>
      </c>
      <c r="G7" s="45"/>
      <c r="H7" s="45"/>
      <c r="I7" s="45"/>
      <c r="J7" s="45"/>
      <c r="K7" s="45"/>
      <c r="L7" s="45"/>
    </row>
    <row r="8" spans="1:24" ht="30" customHeight="1">
      <c r="A8" s="46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24" s="7" customFormat="1" ht="53.25" customHeight="1">
      <c r="A9" s="16" t="s">
        <v>8</v>
      </c>
      <c r="B9" s="16">
        <v>32</v>
      </c>
      <c r="C9" s="17">
        <v>15383.4</v>
      </c>
      <c r="D9" s="17">
        <v>6</v>
      </c>
      <c r="E9" s="17">
        <v>21</v>
      </c>
      <c r="F9" s="17">
        <v>5</v>
      </c>
      <c r="G9" s="17">
        <v>3748</v>
      </c>
      <c r="H9" s="17">
        <v>1669.7140000000004</v>
      </c>
      <c r="I9" s="17">
        <f>64.93+48.175+50.445+23.465+131.13+99.83</f>
        <v>417.97499999999997</v>
      </c>
      <c r="J9" s="17">
        <f>SUM(H9:I9)</f>
        <v>2087.6890000000003</v>
      </c>
      <c r="K9" s="18">
        <f>J9/G9</f>
        <v>0.55701414087513346</v>
      </c>
      <c r="L9" s="17"/>
    </row>
    <row r="10" spans="1:24" s="8" customFormat="1" ht="73.5" customHeight="1">
      <c r="A10" s="16" t="s">
        <v>9</v>
      </c>
      <c r="B10" s="19">
        <v>17</v>
      </c>
      <c r="C10" s="20">
        <v>11025</v>
      </c>
      <c r="D10" s="20">
        <v>4</v>
      </c>
      <c r="E10" s="20">
        <v>13</v>
      </c>
      <c r="F10" s="17">
        <v>0</v>
      </c>
      <c r="G10" s="17">
        <v>3476.3449499999997</v>
      </c>
      <c r="H10" s="17">
        <v>1986.48</v>
      </c>
      <c r="I10" s="17">
        <f>67.68+72.955+33.125+27.15+42.835+108.72</f>
        <v>352.46500000000003</v>
      </c>
      <c r="J10" s="17">
        <f t="shared" ref="J10:J12" si="0">SUM(H10:I10)</f>
        <v>2338.9450000000002</v>
      </c>
      <c r="K10" s="18">
        <f t="shared" ref="K10:K20" si="1">J10/G10</f>
        <v>0.67281729334714047</v>
      </c>
      <c r="L10" s="17"/>
      <c r="X10" s="14"/>
    </row>
    <row r="11" spans="1:24" s="9" customFormat="1" ht="60.75" customHeight="1">
      <c r="A11" s="16" t="s">
        <v>10</v>
      </c>
      <c r="B11" s="21">
        <v>21</v>
      </c>
      <c r="C11" s="22">
        <v>14167</v>
      </c>
      <c r="D11" s="22">
        <v>6</v>
      </c>
      <c r="E11" s="22">
        <v>16</v>
      </c>
      <c r="F11" s="17">
        <v>0</v>
      </c>
      <c r="G11" s="17">
        <v>4771.592999999998</v>
      </c>
      <c r="H11" s="17">
        <v>2629.5429999999997</v>
      </c>
      <c r="I11" s="17">
        <f>127.01+88.425+47.785+105.89+50.475+98.095</f>
        <v>517.68000000000006</v>
      </c>
      <c r="J11" s="17">
        <f t="shared" si="0"/>
        <v>3147.223</v>
      </c>
      <c r="K11" s="18">
        <f t="shared" si="1"/>
        <v>0.65957490506839145</v>
      </c>
      <c r="L11" s="17"/>
    </row>
    <row r="12" spans="1:24" ht="115.5" customHeight="1">
      <c r="A12" s="16" t="s">
        <v>11</v>
      </c>
      <c r="B12" s="23">
        <v>39</v>
      </c>
      <c r="C12" s="24">
        <v>19810</v>
      </c>
      <c r="D12" s="24">
        <v>16</v>
      </c>
      <c r="E12" s="24">
        <v>23</v>
      </c>
      <c r="F12" s="17">
        <v>0</v>
      </c>
      <c r="G12" s="17">
        <v>4027.6953499999986</v>
      </c>
      <c r="H12" s="17">
        <v>3631.34</v>
      </c>
      <c r="I12" s="17">
        <f>15.63+12.53+22.21+68.86+9.47+8.235</f>
        <v>136.935</v>
      </c>
      <c r="J12" s="17">
        <f t="shared" si="0"/>
        <v>3768.2750000000001</v>
      </c>
      <c r="K12" s="18">
        <f t="shared" si="1"/>
        <v>0.93559087084379444</v>
      </c>
      <c r="L12" s="25" t="s">
        <v>25</v>
      </c>
      <c r="U12" s="15"/>
    </row>
    <row r="13" spans="1:24" ht="39.950000000000003" customHeight="1">
      <c r="A13" s="26" t="s">
        <v>12</v>
      </c>
      <c r="B13" s="27">
        <f t="shared" ref="B13:H13" si="2">SUM(B9:B12)</f>
        <v>109</v>
      </c>
      <c r="C13" s="28">
        <f t="shared" si="2"/>
        <v>60385.4</v>
      </c>
      <c r="D13" s="28">
        <f>SUM(D9:D12)</f>
        <v>32</v>
      </c>
      <c r="E13" s="28">
        <f>SUM(E9:E12)</f>
        <v>73</v>
      </c>
      <c r="F13" s="28">
        <f>SUM(F9:F12)</f>
        <v>5</v>
      </c>
      <c r="G13" s="29">
        <f t="shared" si="2"/>
        <v>16023.633299999996</v>
      </c>
      <c r="H13" s="29">
        <f t="shared" si="2"/>
        <v>9917.0770000000011</v>
      </c>
      <c r="I13" s="29">
        <f t="shared" ref="I13:J13" si="3">SUM(I9:I12)</f>
        <v>1425.0550000000001</v>
      </c>
      <c r="J13" s="29">
        <f t="shared" si="3"/>
        <v>11342.132</v>
      </c>
      <c r="K13" s="30">
        <f t="shared" si="1"/>
        <v>0.7078377161813858</v>
      </c>
      <c r="L13" s="29"/>
    </row>
    <row r="14" spans="1:24" ht="39.950000000000003" customHeight="1">
      <c r="A14" s="46" t="s">
        <v>13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24" ht="58.5" customHeight="1">
      <c r="A15" s="31" t="s">
        <v>14</v>
      </c>
      <c r="B15" s="31">
        <v>41</v>
      </c>
      <c r="C15" s="31">
        <v>19929</v>
      </c>
      <c r="D15" s="31">
        <v>17</v>
      </c>
      <c r="E15" s="31">
        <f>B15-D15</f>
        <v>24</v>
      </c>
      <c r="F15" s="17">
        <v>0</v>
      </c>
      <c r="G15" s="32">
        <v>8619</v>
      </c>
      <c r="H15" s="17">
        <v>3970.4939999999997</v>
      </c>
      <c r="I15" s="32">
        <f>200.475+178.545+206.03+133.385+157.475+132.295</f>
        <v>1008.2049999999999</v>
      </c>
      <c r="J15" s="17">
        <f>SUM(H15:I15)</f>
        <v>4978.6989999999996</v>
      </c>
      <c r="K15" s="18">
        <f t="shared" si="1"/>
        <v>0.57764230189117061</v>
      </c>
      <c r="L15" s="17"/>
    </row>
    <row r="16" spans="1:24" ht="60.75" customHeight="1">
      <c r="A16" s="31" t="s">
        <v>15</v>
      </c>
      <c r="B16" s="33">
        <v>32</v>
      </c>
      <c r="C16" s="25">
        <v>22300</v>
      </c>
      <c r="D16" s="25">
        <v>10</v>
      </c>
      <c r="E16" s="25">
        <v>22</v>
      </c>
      <c r="F16" s="17">
        <v>0</v>
      </c>
      <c r="G16" s="34">
        <v>10890.262187999993</v>
      </c>
      <c r="H16" s="17">
        <v>2343.4249999999997</v>
      </c>
      <c r="I16" s="25">
        <f>383.105+207.75+209.915+226.014+362.895+214.69</f>
        <v>1604.3690000000001</v>
      </c>
      <c r="J16" s="17">
        <f t="shared" ref="J16:J18" si="4">SUM(H16:I16)</f>
        <v>3947.7939999999999</v>
      </c>
      <c r="K16" s="18">
        <f t="shared" si="1"/>
        <v>0.36250679109912376</v>
      </c>
      <c r="L16" s="17"/>
    </row>
    <row r="17" spans="1:12" ht="54.75" customHeight="1">
      <c r="A17" s="31" t="s">
        <v>16</v>
      </c>
      <c r="B17" s="35">
        <v>24</v>
      </c>
      <c r="C17" s="34">
        <v>10206</v>
      </c>
      <c r="D17" s="34">
        <v>11</v>
      </c>
      <c r="E17" s="34">
        <v>11</v>
      </c>
      <c r="F17" s="17">
        <v>2</v>
      </c>
      <c r="G17" s="34">
        <v>4537.50533</v>
      </c>
      <c r="H17" s="17">
        <v>1942.895</v>
      </c>
      <c r="I17" s="34">
        <f>6.46+53.4+81.465+143.385+19.52+69.82</f>
        <v>374.04999999999995</v>
      </c>
      <c r="J17" s="17">
        <f t="shared" si="4"/>
        <v>2316.9449999999997</v>
      </c>
      <c r="K17" s="18">
        <f t="shared" si="1"/>
        <v>0.51062088779959625</v>
      </c>
      <c r="L17" s="17"/>
    </row>
    <row r="18" spans="1:12" ht="73.5" customHeight="1">
      <c r="A18" s="31" t="s">
        <v>17</v>
      </c>
      <c r="B18" s="36">
        <v>17</v>
      </c>
      <c r="C18" s="34">
        <v>10857</v>
      </c>
      <c r="D18" s="34">
        <v>3</v>
      </c>
      <c r="E18" s="34">
        <v>14</v>
      </c>
      <c r="F18" s="17">
        <v>0</v>
      </c>
      <c r="G18" s="34">
        <v>9589.3434000000016</v>
      </c>
      <c r="H18" s="17">
        <v>2545.0550000000003</v>
      </c>
      <c r="I18" s="34">
        <f>52.41+119.05+139.075+307.818+175.425+167.87</f>
        <v>961.64800000000002</v>
      </c>
      <c r="J18" s="17">
        <f t="shared" si="4"/>
        <v>3506.7030000000004</v>
      </c>
      <c r="K18" s="18">
        <f t="shared" si="1"/>
        <v>0.36568749847878007</v>
      </c>
      <c r="L18" s="17"/>
    </row>
    <row r="19" spans="1:12" ht="39.950000000000003" customHeight="1">
      <c r="A19" s="37" t="s">
        <v>12</v>
      </c>
      <c r="B19" s="37">
        <f t="shared" ref="B19:J19" si="5">SUM(B15:B18)</f>
        <v>114</v>
      </c>
      <c r="C19" s="38">
        <f t="shared" si="5"/>
        <v>63292</v>
      </c>
      <c r="D19" s="38">
        <f>SUM(D15:D18)</f>
        <v>41</v>
      </c>
      <c r="E19" s="38">
        <f>SUM(E15:E18)</f>
        <v>71</v>
      </c>
      <c r="F19" s="38">
        <f>SUM(F15:F18)</f>
        <v>2</v>
      </c>
      <c r="G19" s="38">
        <f t="shared" si="5"/>
        <v>33636.110917999991</v>
      </c>
      <c r="H19" s="38">
        <f t="shared" si="5"/>
        <v>10801.869000000001</v>
      </c>
      <c r="I19" s="38">
        <f t="shared" si="5"/>
        <v>3948.2719999999999</v>
      </c>
      <c r="J19" s="38">
        <f t="shared" si="5"/>
        <v>14750.141</v>
      </c>
      <c r="K19" s="30">
        <f t="shared" si="1"/>
        <v>0.43852100012271711</v>
      </c>
      <c r="L19" s="38"/>
    </row>
    <row r="20" spans="1:12" ht="39.950000000000003" customHeight="1">
      <c r="A20" s="39" t="s">
        <v>18</v>
      </c>
      <c r="B20" s="40">
        <f t="shared" ref="B20:J20" si="6">B13+B19</f>
        <v>223</v>
      </c>
      <c r="C20" s="40">
        <f t="shared" si="6"/>
        <v>123677.4</v>
      </c>
      <c r="D20" s="40">
        <f t="shared" si="6"/>
        <v>73</v>
      </c>
      <c r="E20" s="40">
        <f t="shared" si="6"/>
        <v>144</v>
      </c>
      <c r="F20" s="40">
        <f t="shared" si="6"/>
        <v>7</v>
      </c>
      <c r="G20" s="40">
        <f t="shared" si="6"/>
        <v>49659.744217999985</v>
      </c>
      <c r="H20" s="40">
        <f t="shared" si="6"/>
        <v>20718.946000000004</v>
      </c>
      <c r="I20" s="40">
        <f t="shared" si="6"/>
        <v>5373.3270000000002</v>
      </c>
      <c r="J20" s="40">
        <f t="shared" si="6"/>
        <v>26092.273000000001</v>
      </c>
      <c r="K20" s="41">
        <f t="shared" si="1"/>
        <v>0.52542101073775627</v>
      </c>
      <c r="L20" s="40"/>
    </row>
  </sheetData>
  <mergeCells count="15">
    <mergeCell ref="L5:L7"/>
    <mergeCell ref="A8:L8"/>
    <mergeCell ref="A14:L14"/>
    <mergeCell ref="A1:J1"/>
    <mergeCell ref="A3:J3"/>
    <mergeCell ref="A5:A7"/>
    <mergeCell ref="B5:B7"/>
    <mergeCell ref="C5:C7"/>
    <mergeCell ref="G5:G7"/>
    <mergeCell ref="H5:H7"/>
    <mergeCell ref="I5:I7"/>
    <mergeCell ref="J5:J7"/>
    <mergeCell ref="A2:J2"/>
    <mergeCell ref="D5:F6"/>
    <mergeCell ref="K5:K7"/>
  </mergeCells>
  <pageMargins left="0.48" right="0.32" top="0.38" bottom="0.48" header="0.31496062992126" footer="0.31496062992126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 Desilting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</dc:creator>
  <cp:lastModifiedBy>mcd</cp:lastModifiedBy>
  <cp:lastPrinted>2020-05-28T12:05:53Z</cp:lastPrinted>
  <dcterms:created xsi:type="dcterms:W3CDTF">2020-02-03T06:54:17Z</dcterms:created>
  <dcterms:modified xsi:type="dcterms:W3CDTF">2020-05-28T12:05:57Z</dcterms:modified>
</cp:coreProperties>
</file>