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760" activeTab="1"/>
  </bookViews>
  <sheets>
    <sheet name="Abstract" sheetId="1" r:id="rId1"/>
    <sheet name="19.06.2019" sheetId="2" r:id="rId2"/>
  </sheets>
  <definedNames>
    <definedName name="_xlnm._FilterDatabase" localSheetId="1" hidden="1">'19.06.2019'!$A$1:$J$76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2"/>
  <c r="H75"/>
  <c r="C75"/>
  <c r="A65"/>
  <c r="A66" s="1"/>
  <c r="A67" s="1"/>
  <c r="A68" s="1"/>
  <c r="A69" s="1"/>
  <c r="A70" s="1"/>
  <c r="A71" s="1"/>
  <c r="A72" s="1"/>
  <c r="A73" s="1"/>
  <c r="A74" s="1"/>
  <c r="H74"/>
  <c r="H73"/>
  <c r="H72"/>
  <c r="H71"/>
  <c r="H70"/>
  <c r="H69"/>
  <c r="H68"/>
  <c r="H67"/>
  <c r="H66"/>
  <c r="H65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A27"/>
  <c r="A28" s="1"/>
  <c r="A29" s="1"/>
  <c r="A30" s="1"/>
  <c r="A31" s="1"/>
  <c r="A32" s="1"/>
  <c r="A33" s="1"/>
  <c r="A34" s="1"/>
  <c r="A35" s="1"/>
  <c r="H35"/>
  <c r="H34"/>
  <c r="H33"/>
  <c r="H32"/>
  <c r="H31"/>
  <c r="H30"/>
  <c r="H29"/>
  <c r="H28"/>
  <c r="H27"/>
  <c r="A24"/>
  <c r="A25"/>
  <c r="A26" s="1"/>
  <c r="H26"/>
  <c r="H25"/>
  <c r="H24"/>
  <c r="A18"/>
  <c r="A19" s="1"/>
  <c r="A20" s="1"/>
  <c r="A21" s="1"/>
  <c r="A22" s="1"/>
  <c r="A23" s="1"/>
  <c r="H23"/>
  <c r="H18"/>
  <c r="H22"/>
  <c r="H21"/>
  <c r="H20"/>
  <c r="H19"/>
  <c r="H17"/>
  <c r="H16"/>
  <c r="A16"/>
  <c r="A17" s="1"/>
  <c r="H15"/>
  <c r="A15"/>
  <c r="H14"/>
  <c r="H13"/>
  <c r="H12"/>
  <c r="H11"/>
  <c r="H10"/>
  <c r="H9"/>
  <c r="H7"/>
  <c r="H6"/>
  <c r="H5"/>
  <c r="H4"/>
  <c r="H6" i="1"/>
  <c r="G6"/>
  <c r="F6"/>
  <c r="E6"/>
  <c r="C6" s="1"/>
  <c r="C7" s="1"/>
  <c r="D6"/>
</calcChain>
</file>

<file path=xl/sharedStrings.xml><?xml version="1.0" encoding="utf-8"?>
<sst xmlns="http://schemas.openxmlformats.org/spreadsheetml/2006/main" count="329" uniqueCount="166">
  <si>
    <t>Date : 19.06.2019</t>
  </si>
  <si>
    <t xml:space="preserve">Abstract of Desilting of Drain of All Zones   </t>
  </si>
  <si>
    <t xml:space="preserve">East Zone </t>
  </si>
  <si>
    <t xml:space="preserve">Sl. No. </t>
  </si>
  <si>
    <t xml:space="preserve">Name of Division </t>
  </si>
  <si>
    <t xml:space="preserve">Total No. of Roads </t>
  </si>
  <si>
    <t xml:space="preserve">0-25% Progress (No. of Roads)  </t>
  </si>
  <si>
    <t xml:space="preserve">26-50% Progress (No. of Roads)   </t>
  </si>
  <si>
    <t xml:space="preserve">51-75% Progress (No. of Roads)   </t>
  </si>
  <si>
    <t xml:space="preserve">76-90% Progress (No. of Roads)    </t>
  </si>
  <si>
    <t xml:space="preserve">More than 90%
 (No. of Roads)    </t>
  </si>
  <si>
    <t>I</t>
  </si>
  <si>
    <t xml:space="preserve">Shahadra Road </t>
  </si>
  <si>
    <t>% age</t>
  </si>
  <si>
    <t>Average %age overall</t>
  </si>
  <si>
    <t>To,</t>
  </si>
  <si>
    <t>The Superintending Engineer (C&amp;ND)</t>
  </si>
  <si>
    <t>PWD, GNCTD</t>
  </si>
  <si>
    <t>New Delhi-110002</t>
  </si>
  <si>
    <t>No. 23(Report)/SE/Shah. Circle/PWD/</t>
  </si>
  <si>
    <t>Date :</t>
  </si>
  <si>
    <t>Executive Engineer (P)
Shahdara Circle, PWD</t>
  </si>
  <si>
    <t>Copy to:</t>
  </si>
  <si>
    <t>The Pr. Chief Engineer (East) M, PWD, GNCTD, New Delhi-110002</t>
  </si>
  <si>
    <t>EE, Shahdara Road Divn., PWD New Delhi w.r.t. Email dated 12.06.2019</t>
  </si>
  <si>
    <t>Executive Engineer (P)</t>
  </si>
  <si>
    <t>Report on Desilting of Drains for the week upto 19th June 2019</t>
  </si>
  <si>
    <t>S.No</t>
  </si>
  <si>
    <t xml:space="preserve">Name of Drains </t>
  </si>
  <si>
    <t>Length of Drain (Km)</t>
  </si>
  <si>
    <t>Date of issue of Desilting Tender</t>
  </si>
  <si>
    <t>Date of Commencement of Desilting</t>
  </si>
  <si>
    <t>Date of Completion of Desilting 
(Ist Cycle)</t>
  </si>
  <si>
    <t>Progress of Work%</t>
  </si>
  <si>
    <t>Length of drain cleaned % progress</t>
  </si>
  <si>
    <t xml:space="preserve">Quantity of Silt removed </t>
  </si>
  <si>
    <t>Inter Departmental problems faced (if any)</t>
  </si>
  <si>
    <t>Annexure-II</t>
  </si>
  <si>
    <t xml:space="preserve">Road No 56 </t>
  </si>
  <si>
    <t>19.05.2019</t>
  </si>
  <si>
    <t>22.06.2019</t>
  </si>
  <si>
    <t>1100.64 MT</t>
  </si>
  <si>
    <t>NIL</t>
  </si>
  <si>
    <t>Road No. 71</t>
  </si>
  <si>
    <t>Road No. 71 A</t>
  </si>
  <si>
    <t>25.05.2019</t>
  </si>
  <si>
    <t>Road No. 56 A</t>
  </si>
  <si>
    <t>30.05.2019</t>
  </si>
  <si>
    <t>G.T Road</t>
  </si>
  <si>
    <t>2587.43 MT</t>
  </si>
  <si>
    <t>EDMC Toilet  01 No.</t>
  </si>
  <si>
    <t>a</t>
  </si>
  <si>
    <t>Dharampura T point to Seelam Pur</t>
  </si>
  <si>
    <t>17.05.2019</t>
  </si>
  <si>
    <t>b</t>
  </si>
  <si>
    <t>Seelampur to Shyam lal College</t>
  </si>
  <si>
    <t>c</t>
  </si>
  <si>
    <t>Shyam lal College to Shahdara Metro station</t>
  </si>
  <si>
    <t>d</t>
  </si>
  <si>
    <t>Shahdara Metro Station to Mansarover park</t>
  </si>
  <si>
    <t>e</t>
  </si>
  <si>
    <t>Mansariver park to Chintamani Chowk</t>
  </si>
  <si>
    <t>01.06.2019</t>
  </si>
  <si>
    <t>f</t>
  </si>
  <si>
    <t>Chintamani Chowk to apsara border</t>
  </si>
  <si>
    <t>10.06.2019</t>
  </si>
  <si>
    <t>20.06.2019</t>
  </si>
  <si>
    <t>G.T Road Railway under bridge near Metro Station Shahdara</t>
  </si>
  <si>
    <t>25.06.2019</t>
  </si>
  <si>
    <t>EDMC Toilet 01 No.</t>
  </si>
  <si>
    <t>G.T Road Railway under bridge near Railway Station Shahdara</t>
  </si>
  <si>
    <t>Gandhi Nagar Road</t>
  </si>
  <si>
    <t>Road along A-Block Jhilmil Colony</t>
  </si>
  <si>
    <t>8135 MT</t>
  </si>
  <si>
    <t>Road along B-Block Jhilmil</t>
  </si>
  <si>
    <t>03.06.2019</t>
  </si>
  <si>
    <t>E.S.I. Hospital Road</t>
  </si>
  <si>
    <t>05.06.2019</t>
  </si>
  <si>
    <t>Peripherial Road</t>
  </si>
  <si>
    <t>09.06.2019</t>
  </si>
  <si>
    <t>Sant Lal Gupta Marg</t>
  </si>
  <si>
    <t>16.06.2019</t>
  </si>
  <si>
    <t>Link Road (GT Road to Vivek Vihar  ITI)</t>
  </si>
  <si>
    <t>18.04.2019</t>
  </si>
  <si>
    <t>RUB 58-64 to Shivam Enclave</t>
  </si>
  <si>
    <t>22.05.2019</t>
  </si>
  <si>
    <t>Shaheed Bhagat Singh Marg</t>
  </si>
  <si>
    <t>15.05.2019</t>
  </si>
  <si>
    <t>EDMC Toilet 04 No.</t>
  </si>
  <si>
    <t>Shiva Khand Road</t>
  </si>
  <si>
    <t>10.05.2019</t>
  </si>
  <si>
    <t>EDMC Toilet 02 No.</t>
  </si>
  <si>
    <t xml:space="preserve">Road No 72 Extn. </t>
  </si>
  <si>
    <t>150 MT</t>
  </si>
  <si>
    <t>Road No 72</t>
  </si>
  <si>
    <t>17.06.2019</t>
  </si>
  <si>
    <t>21/06.2019</t>
  </si>
  <si>
    <t>EDMC Toilet 03 No.</t>
  </si>
  <si>
    <t>Zonal office Road.</t>
  </si>
  <si>
    <t>26.05.2019</t>
  </si>
  <si>
    <t>Surajmal Vihar Marg</t>
  </si>
  <si>
    <t>12.06.2019</t>
  </si>
  <si>
    <t xml:space="preserve">Rishabh Vihar Road </t>
  </si>
  <si>
    <t>13.06.2019</t>
  </si>
  <si>
    <t xml:space="preserve">Shrestha Vihar Road </t>
  </si>
  <si>
    <t>Road from Booster pumping station DJB opp. B-Block to A- Block market</t>
  </si>
  <si>
    <t>18.06.2019</t>
  </si>
  <si>
    <t>21.06.2019</t>
  </si>
  <si>
    <t>Road No 58</t>
  </si>
  <si>
    <t>23.06.2019</t>
  </si>
  <si>
    <t>Road No 58 A</t>
  </si>
  <si>
    <t>Road No. 57 (Jagatpuri Chowk to Telco-xing)</t>
  </si>
  <si>
    <t>11.06.2019</t>
  </si>
  <si>
    <t>0 M.T</t>
  </si>
  <si>
    <t>Road No. 57 (Jagatpuri Chowk to Bihari Colony)</t>
  </si>
  <si>
    <t>Road No. 75B (Karkari more to Road No. 58A)</t>
  </si>
  <si>
    <t>Vishwas Nagar 60' Road</t>
  </si>
  <si>
    <t>15.06.2019</t>
  </si>
  <si>
    <t>Shahdara Road from Drain No.1 to Dhalao Snatan Dharam School, Bhola Nath Nagar</t>
  </si>
  <si>
    <t>Bhola Nath Nagar (Railway line to Baburam School</t>
  </si>
  <si>
    <t>Shalimar park extension road (Shahdara road to  H. N. 4/29830</t>
  </si>
  <si>
    <t>14.06.2019</t>
  </si>
  <si>
    <t>DCP Office Road ( DCP office to Shahdara road)</t>
  </si>
  <si>
    <t>18.05.2019</t>
  </si>
  <si>
    <t>25.06.2016</t>
  </si>
  <si>
    <t>3875.14 .00 M.T</t>
  </si>
  <si>
    <t>27.05.2019</t>
  </si>
  <si>
    <t>20.05.2019</t>
  </si>
  <si>
    <t>Divider Road from Seemapuri road to Road No. 64 (near SDN Hospital)</t>
  </si>
  <si>
    <t xml:space="preserve">Gurudwara Road from DTC bus depot Road No. 70 to GTB Hospital road </t>
  </si>
  <si>
    <t>Road No. 62 (Road No. 70 to Apsara Border)</t>
  </si>
  <si>
    <t>Road No. 70 (Seemapuri to Tahir Pur T-Point)</t>
  </si>
  <si>
    <t xml:space="preserve">New Seemapuri Road from Road No. 64 (Mother Dairy) to Road No. 62 near maszid  </t>
  </si>
  <si>
    <t xml:space="preserve">Seemapuri Road from Road  No. 62 to 64   </t>
  </si>
  <si>
    <t xml:space="preserve">Road from LIC Colony (T-Point to rotary at Telephone Exchange)   </t>
  </si>
  <si>
    <t>28.05.2019</t>
  </si>
  <si>
    <t xml:space="preserve"> - Do -</t>
  </si>
  <si>
    <t>08.06.2019</t>
  </si>
  <si>
    <t>Road from T-point, L-pocket to R Block small rotary</t>
  </si>
  <si>
    <t xml:space="preserve">GTB Hospital Road (From GT Road to Aggarwal Sweet Dilshad Garden) </t>
  </si>
  <si>
    <t xml:space="preserve">R-Block Road (From Divider road Agarwal sweet to GT Road) </t>
  </si>
  <si>
    <t>Road from  GT Road to Road No. 64 via Telephone exchange</t>
  </si>
  <si>
    <t xml:space="preserve">Road infront of Hans Raj Public School (Divider Road to Gurudwara road) </t>
  </si>
  <si>
    <t>Road from Divider road to Gurudwara road near pummy sweet</t>
  </si>
  <si>
    <t xml:space="preserve">Road from Divider Road (Mukherjee Public School to Sant Ram Public School at Gurudwara road) </t>
  </si>
  <si>
    <t xml:space="preserve">LIC Road (from Malaria office MCD to GT Road)  </t>
  </si>
  <si>
    <t>Road No. 62 (J &amp; K pocket) to petrol pump GT Road (infront of Red Crosss society).</t>
  </si>
  <si>
    <t xml:space="preserve">Road from Gurudwara road (T-point of Kalander Colony) to Gauri Shankar Mandir </t>
  </si>
  <si>
    <t xml:space="preserve">Road from General Hospital (Road No. 64 to Shahdara Flyover) </t>
  </si>
  <si>
    <t>CNG Petrol Pump to deer park (Divider road) west side</t>
  </si>
  <si>
    <t>CNG Petrol Pump to deer park (Divider road) east side</t>
  </si>
  <si>
    <t>GTB Hospital road from Red light to Agarwal sweet (Divider road)</t>
  </si>
  <si>
    <t>6497.25 M.T</t>
  </si>
  <si>
    <t>07.06.2019</t>
  </si>
  <si>
    <t>Road No. 64 (Swami Dayanand Hospital to DLF More (U.P. Border)</t>
  </si>
  <si>
    <t>Road No. 68 (Road No. 69 to Railway Line Nand Nagri)</t>
  </si>
  <si>
    <t>Tanga Stand Road from road no. 68 to Wazirabad Road.</t>
  </si>
  <si>
    <t>Road No. 69 (Road No. 63 to Road No. 64 (T-point)</t>
  </si>
  <si>
    <t>From Rajiv Gandhi super hospital speciality hospital to GTB hospital road</t>
  </si>
  <si>
    <t xml:space="preserve">GTB Road (From Road No. 64 to Road No. 68) </t>
  </si>
  <si>
    <t>From Road No. 69 MIG Flat to GTB Hospital Road Via Nutan Vidya Mandir public school</t>
  </si>
  <si>
    <t>Captain Javed Ali Marg</t>
  </si>
  <si>
    <t>From Road No. 68 (petrol pump) to E-pocket GTB enclave police booth near Nutan Vidya Mandir public school</t>
  </si>
  <si>
    <t>Road along khel parisor from NVM school to Green field public school.</t>
  </si>
  <si>
    <t xml:space="preserve">Total </t>
  </si>
  <si>
    <t xml:space="preserve">%age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</si>
</sst>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name val="Arial"/>
      <family val="2"/>
    </font>
    <font>
      <sz val="11"/>
      <name val="Book Antiqua"/>
      <family val="1"/>
    </font>
    <font>
      <sz val="11"/>
      <color indexed="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14" fontId="1" fillId="3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2" applyFont="1" applyFill="1" applyBorder="1" applyAlignment="1">
      <alignment horizontal="justify" vertical="center" wrapText="1"/>
    </xf>
    <xf numFmtId="9" fontId="4" fillId="3" borderId="1" xfId="0" quotePrefix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9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xmlns="" id="{D349CCED-900B-4450-9A1E-5D2B0FF2AC02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xmlns="" id="{F1136721-94DE-4599-AABC-6C7D9FCE1A0E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xmlns="" id="{C4F5C652-1359-4164-AC68-A364B935BDF6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xmlns="" id="{7A7EC963-82CA-495F-8793-0028CACFBF57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xmlns="" id="{C3791CCC-F02C-474C-BFFE-1652FFB4305E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xmlns="" id="{273F568A-B9D1-418B-A4C7-CFAAEB4BFDA4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xmlns="" id="{8225F196-0F63-4E34-B723-144902A84A97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xmlns="" id="{F048611E-6B82-4719-8133-DDE9088AABD0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xmlns="" id="{45B60D89-DE64-4695-9052-6551EDB168FD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xmlns="" id="{2D0CD841-1D42-4C04-A07D-2EE6CCF8E1ED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xmlns="" id="{A1041FB1-1263-4A85-A1EC-A95F53960741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xmlns="" id="{662E13AA-D21D-4524-9FEF-1F890901047E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xmlns="" id="{174556B9-7488-42EE-8A54-5176F2458CB9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xmlns="" id="{411AD664-EAC4-4F8D-9CF9-DC78DA75D1A1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xmlns="" id="{75207C23-A823-4C05-84CF-0A78E00EEA61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xmlns="" id="{22B13451-947C-4724-B5F1-C2AE9976E0FC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xmlns="" id="{664EC213-6868-4047-A8D1-95C5822E856C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xmlns="" id="{F20D7FB9-9A4D-4116-A2F4-4DC60ED2BEE5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xmlns="" id="{8D096B25-097C-487A-925A-67CAD71094C9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xmlns="" id="{1422E7E8-9F91-40C3-8AAB-2C672C5040BA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xmlns="" id="{031D5CA0-C892-4400-A33D-F94E56F49A0C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xmlns="" id="{98A6C4E9-DA6C-4B87-B6DC-F2261F25960C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xmlns="" id="{BC3E37A2-8BFC-43AE-B48A-8268CA363D37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xmlns="" id="{C56B47D2-4AE2-4371-A21F-C948BD7D68BD}"/>
            </a:ext>
          </a:extLst>
        </xdr:cNvPr>
        <xdr:cNvSpPr txBox="1"/>
      </xdr:nvSpPr>
      <xdr:spPr>
        <a:xfrm>
          <a:off x="2069166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topLeftCell="A4" zoomScale="115" zoomScaleSheetLayoutView="115" workbookViewId="0">
      <selection activeCell="G13" sqref="G13"/>
    </sheetView>
  </sheetViews>
  <sheetFormatPr defaultRowHeight="15"/>
  <cols>
    <col min="2" max="2" width="20.42578125" customWidth="1"/>
  </cols>
  <sheetData>
    <row r="1" spans="1:8" ht="16.5">
      <c r="A1" s="1"/>
      <c r="B1" s="1"/>
      <c r="C1" s="1"/>
      <c r="D1" s="1"/>
      <c r="E1" s="1"/>
      <c r="F1" s="1"/>
      <c r="G1" s="46" t="s">
        <v>0</v>
      </c>
      <c r="H1" s="46"/>
    </row>
    <row r="2" spans="1:8">
      <c r="A2" s="47" t="s">
        <v>1</v>
      </c>
      <c r="B2" s="47"/>
      <c r="C2" s="47"/>
      <c r="D2" s="47"/>
      <c r="E2" s="47"/>
      <c r="F2" s="47"/>
      <c r="G2" s="47"/>
      <c r="H2" s="47"/>
    </row>
    <row r="3" spans="1:8">
      <c r="A3" s="48" t="s">
        <v>2</v>
      </c>
      <c r="B3" s="48"/>
      <c r="C3" s="48"/>
      <c r="D3" s="48"/>
      <c r="E3" s="48"/>
      <c r="F3" s="48"/>
      <c r="G3" s="48"/>
      <c r="H3" s="48"/>
    </row>
    <row r="4" spans="1:8" ht="75">
      <c r="A4" s="2" t="s">
        <v>3</v>
      </c>
      <c r="B4" s="3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16.5">
      <c r="A5" s="4" t="s">
        <v>11</v>
      </c>
      <c r="B5" s="5" t="s">
        <v>12</v>
      </c>
      <c r="C5" s="6">
        <v>65</v>
      </c>
      <c r="D5" s="4">
        <v>4</v>
      </c>
      <c r="E5" s="4">
        <v>6</v>
      </c>
      <c r="F5" s="4">
        <v>23</v>
      </c>
      <c r="G5" s="4">
        <v>22</v>
      </c>
      <c r="H5" s="4">
        <v>10</v>
      </c>
    </row>
    <row r="6" spans="1:8" ht="16.5" hidden="1">
      <c r="A6" s="49" t="s">
        <v>13</v>
      </c>
      <c r="B6" s="49"/>
      <c r="C6" s="7">
        <f>D6+E6+F6+G6+H6</f>
        <v>44.774999999999999</v>
      </c>
      <c r="D6" s="7">
        <f>D5*0.125</f>
        <v>0.5</v>
      </c>
      <c r="E6" s="7">
        <f>E5*0.375</f>
        <v>2.25</v>
      </c>
      <c r="F6" s="7">
        <f>F5*0.625</f>
        <v>14.375</v>
      </c>
      <c r="G6" s="7">
        <f>G5*0.825</f>
        <v>18.149999999999999</v>
      </c>
      <c r="H6" s="7">
        <f>H5*0.95</f>
        <v>9.5</v>
      </c>
    </row>
    <row r="7" spans="1:8" ht="16.5" hidden="1">
      <c r="A7" s="49" t="s">
        <v>14</v>
      </c>
      <c r="B7" s="49"/>
      <c r="C7" s="14">
        <f>C6/65*100</f>
        <v>68.884615384615373</v>
      </c>
      <c r="D7" s="7"/>
      <c r="E7" s="7"/>
      <c r="F7" s="7"/>
      <c r="G7" s="7"/>
      <c r="H7" s="7"/>
    </row>
    <row r="8" spans="1:8" ht="16.5">
      <c r="A8" s="8"/>
      <c r="B8" s="8"/>
      <c r="C8" s="8"/>
      <c r="D8" s="8"/>
      <c r="E8" s="8"/>
      <c r="F8" s="8"/>
      <c r="G8" s="8"/>
      <c r="H8" s="8"/>
    </row>
    <row r="9" spans="1:8">
      <c r="A9" s="9" t="s">
        <v>15</v>
      </c>
      <c r="B9" s="10"/>
      <c r="C9" s="10"/>
      <c r="D9" s="10"/>
      <c r="E9" s="10"/>
      <c r="F9" s="10"/>
      <c r="G9" s="10"/>
      <c r="H9" s="10"/>
    </row>
    <row r="10" spans="1:8" ht="16.5">
      <c r="A10" s="10"/>
      <c r="B10" s="45" t="s">
        <v>16</v>
      </c>
      <c r="C10" s="45"/>
      <c r="D10" s="45"/>
      <c r="E10" s="10"/>
      <c r="F10" s="44"/>
      <c r="G10" s="44"/>
      <c r="H10" s="44"/>
    </row>
    <row r="11" spans="1:8" ht="16.5">
      <c r="A11" s="10"/>
      <c r="B11" s="44" t="s">
        <v>17</v>
      </c>
      <c r="C11" s="44"/>
      <c r="D11" s="44"/>
      <c r="E11" s="10"/>
      <c r="F11" s="44"/>
      <c r="G11" s="44"/>
      <c r="H11" s="44"/>
    </row>
    <row r="12" spans="1:8" ht="16.5">
      <c r="A12" s="10"/>
      <c r="B12" s="44" t="s">
        <v>18</v>
      </c>
      <c r="C12" s="44"/>
      <c r="D12" s="44"/>
      <c r="E12" s="10"/>
      <c r="F12" s="44"/>
      <c r="G12" s="44"/>
      <c r="H12" s="44"/>
    </row>
    <row r="13" spans="1:8" ht="16.5">
      <c r="A13" s="10"/>
      <c r="B13" s="11"/>
      <c r="C13" s="11"/>
      <c r="D13" s="11"/>
      <c r="E13" s="10"/>
      <c r="F13" s="10"/>
      <c r="G13" s="10"/>
      <c r="H13" s="10"/>
    </row>
    <row r="14" spans="1:8" ht="16.5">
      <c r="A14" s="41" t="s">
        <v>19</v>
      </c>
      <c r="B14" s="41"/>
      <c r="C14" s="41"/>
      <c r="D14" s="41"/>
      <c r="E14" s="11" t="s">
        <v>20</v>
      </c>
      <c r="F14" s="10"/>
      <c r="G14" s="10"/>
      <c r="H14" s="10"/>
    </row>
    <row r="15" spans="1:8" ht="16.5">
      <c r="A15" s="11"/>
      <c r="B15" s="11"/>
      <c r="C15" s="11"/>
      <c r="D15" s="11"/>
      <c r="E15" s="11"/>
      <c r="F15" s="10"/>
      <c r="G15" s="10"/>
      <c r="H15" s="10"/>
    </row>
    <row r="16" spans="1:8" ht="30" customHeight="1">
      <c r="A16" s="10"/>
      <c r="B16" s="10"/>
      <c r="C16" s="10"/>
      <c r="D16" s="10"/>
      <c r="E16" s="10"/>
      <c r="F16" s="43" t="s">
        <v>21</v>
      </c>
      <c r="G16" s="43"/>
      <c r="H16" s="43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40" t="s">
        <v>22</v>
      </c>
      <c r="B18" s="40"/>
      <c r="C18" s="40"/>
      <c r="D18" s="40"/>
      <c r="E18" s="40"/>
      <c r="F18" s="40"/>
      <c r="G18" s="40"/>
      <c r="H18" s="40"/>
    </row>
    <row r="19" spans="1:8" ht="16.5">
      <c r="A19" s="8">
        <v>1</v>
      </c>
      <c r="B19" s="41" t="s">
        <v>23</v>
      </c>
      <c r="C19" s="41"/>
      <c r="D19" s="41"/>
      <c r="E19" s="41"/>
      <c r="F19" s="41"/>
      <c r="G19" s="41"/>
      <c r="H19" s="41"/>
    </row>
    <row r="20" spans="1:8" ht="16.5">
      <c r="A20" s="12">
        <v>2</v>
      </c>
      <c r="B20" s="42" t="s">
        <v>24</v>
      </c>
      <c r="C20" s="42"/>
      <c r="D20" s="42"/>
      <c r="E20" s="42"/>
      <c r="F20" s="42"/>
      <c r="G20" s="42"/>
      <c r="H20" s="42"/>
    </row>
    <row r="21" spans="1:8" ht="16.5">
      <c r="A21" s="1"/>
      <c r="B21" s="13"/>
      <c r="C21" s="13"/>
      <c r="D21" s="13"/>
      <c r="E21" s="13"/>
      <c r="F21" s="13"/>
      <c r="G21" s="13"/>
      <c r="H21" s="13"/>
    </row>
    <row r="22" spans="1:8" ht="16.5">
      <c r="A22" s="1"/>
      <c r="B22" s="1"/>
      <c r="C22" s="1"/>
      <c r="D22" s="1"/>
      <c r="E22" s="1"/>
      <c r="F22" s="43" t="s">
        <v>25</v>
      </c>
      <c r="G22" s="43"/>
      <c r="H22" s="43"/>
    </row>
  </sheetData>
  <mergeCells count="17">
    <mergeCell ref="B10:D10"/>
    <mergeCell ref="F10:H10"/>
    <mergeCell ref="G1:H1"/>
    <mergeCell ref="A2:H2"/>
    <mergeCell ref="A3:H3"/>
    <mergeCell ref="A6:B6"/>
    <mergeCell ref="A7:B7"/>
    <mergeCell ref="A18:H18"/>
    <mergeCell ref="B19:H19"/>
    <mergeCell ref="B20:H20"/>
    <mergeCell ref="F22:H22"/>
    <mergeCell ref="B11:D11"/>
    <mergeCell ref="F11:H11"/>
    <mergeCell ref="B12:D12"/>
    <mergeCell ref="F12:H12"/>
    <mergeCell ref="A14:D14"/>
    <mergeCell ref="F16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="115" zoomScaleSheetLayoutView="115" workbookViewId="0">
      <selection activeCell="B4" sqref="B4"/>
    </sheetView>
  </sheetViews>
  <sheetFormatPr defaultRowHeight="16.5"/>
  <cols>
    <col min="1" max="1" width="5.85546875" style="34" bestFit="1" customWidth="1"/>
    <col min="2" max="2" width="33" style="34" customWidth="1"/>
    <col min="3" max="3" width="12.42578125" style="34" bestFit="1" customWidth="1"/>
    <col min="4" max="4" width="14.28515625" style="34" bestFit="1" customWidth="1"/>
    <col min="5" max="5" width="17.28515625" style="34" bestFit="1" customWidth="1"/>
    <col min="6" max="6" width="12.85546875" style="34" bestFit="1" customWidth="1"/>
    <col min="7" max="7" width="8.42578125" style="34" bestFit="1" customWidth="1"/>
    <col min="8" max="8" width="11.140625" style="34" bestFit="1" customWidth="1"/>
    <col min="9" max="9" width="11.28515625" style="34" bestFit="1" customWidth="1"/>
    <col min="10" max="10" width="16.42578125" style="34" bestFit="1" customWidth="1"/>
    <col min="11" max="16384" width="9.140625" style="34"/>
  </cols>
  <sheetData>
    <row r="1" spans="1:10">
      <c r="I1" s="43" t="s">
        <v>37</v>
      </c>
      <c r="J1" s="43"/>
    </row>
    <row r="2" spans="1:10" ht="33.7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60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</row>
    <row r="4" spans="1:10">
      <c r="A4" s="16">
        <v>1</v>
      </c>
      <c r="B4" s="35" t="s">
        <v>38</v>
      </c>
      <c r="C4" s="17">
        <v>4</v>
      </c>
      <c r="D4" s="21">
        <v>43532</v>
      </c>
      <c r="E4" s="15" t="s">
        <v>39</v>
      </c>
      <c r="F4" s="15" t="s">
        <v>40</v>
      </c>
      <c r="G4" s="18">
        <v>0.94</v>
      </c>
      <c r="H4" s="19">
        <f>C4*G4</f>
        <v>3.76</v>
      </c>
      <c r="I4" s="51" t="s">
        <v>41</v>
      </c>
      <c r="J4" s="16" t="s">
        <v>42</v>
      </c>
    </row>
    <row r="5" spans="1:10">
      <c r="A5" s="16">
        <v>2</v>
      </c>
      <c r="B5" s="35" t="s">
        <v>43</v>
      </c>
      <c r="C5" s="17">
        <v>1.6</v>
      </c>
      <c r="D5" s="21">
        <v>43532</v>
      </c>
      <c r="E5" s="15" t="s">
        <v>39</v>
      </c>
      <c r="F5" s="15" t="s">
        <v>40</v>
      </c>
      <c r="G5" s="18">
        <v>0.9</v>
      </c>
      <c r="H5" s="20">
        <f>C5*G5</f>
        <v>1.4400000000000002</v>
      </c>
      <c r="I5" s="51"/>
      <c r="J5" s="16" t="s">
        <v>42</v>
      </c>
    </row>
    <row r="6" spans="1:10">
      <c r="A6" s="16">
        <v>3</v>
      </c>
      <c r="B6" s="35" t="s">
        <v>44</v>
      </c>
      <c r="C6" s="17">
        <v>0.6</v>
      </c>
      <c r="D6" s="21">
        <v>43532</v>
      </c>
      <c r="E6" s="15" t="s">
        <v>45</v>
      </c>
      <c r="F6" s="15" t="s">
        <v>40</v>
      </c>
      <c r="G6" s="18">
        <v>0.8</v>
      </c>
      <c r="H6" s="19">
        <f>C6*G6</f>
        <v>0.48</v>
      </c>
      <c r="I6" s="51"/>
      <c r="J6" s="16" t="s">
        <v>42</v>
      </c>
    </row>
    <row r="7" spans="1:10">
      <c r="A7" s="32">
        <v>4</v>
      </c>
      <c r="B7" s="35" t="s">
        <v>46</v>
      </c>
      <c r="C7" s="17">
        <v>2</v>
      </c>
      <c r="D7" s="21">
        <v>43532</v>
      </c>
      <c r="E7" s="15" t="s">
        <v>47</v>
      </c>
      <c r="F7" s="15" t="s">
        <v>40</v>
      </c>
      <c r="G7" s="18">
        <v>0.75</v>
      </c>
      <c r="H7" s="20">
        <f>C7*G7</f>
        <v>1.5</v>
      </c>
      <c r="I7" s="51"/>
      <c r="J7" s="16" t="s">
        <v>42</v>
      </c>
    </row>
    <row r="8" spans="1:10" ht="33">
      <c r="A8" s="32">
        <v>5</v>
      </c>
      <c r="B8" s="35" t="s">
        <v>48</v>
      </c>
      <c r="C8" s="17">
        <v>6.35</v>
      </c>
      <c r="D8" s="21">
        <v>43518</v>
      </c>
      <c r="E8" s="15" t="s">
        <v>47</v>
      </c>
      <c r="F8" s="15" t="s">
        <v>40</v>
      </c>
      <c r="G8" s="22">
        <v>0.9</v>
      </c>
      <c r="H8" s="23"/>
      <c r="I8" s="51" t="s">
        <v>49</v>
      </c>
      <c r="J8" s="16" t="s">
        <v>50</v>
      </c>
    </row>
    <row r="9" spans="1:10" ht="33">
      <c r="A9" s="32" t="s">
        <v>51</v>
      </c>
      <c r="B9" s="35" t="s">
        <v>52</v>
      </c>
      <c r="C9" s="17">
        <v>1.1499999999999999</v>
      </c>
      <c r="D9" s="21">
        <v>43518</v>
      </c>
      <c r="E9" s="15" t="s">
        <v>53</v>
      </c>
      <c r="F9" s="15" t="s">
        <v>40</v>
      </c>
      <c r="G9" s="22">
        <v>0.9</v>
      </c>
      <c r="H9" s="20">
        <f t="shared" ref="H9:H19" si="0">C9*G9</f>
        <v>1.0349999999999999</v>
      </c>
      <c r="I9" s="51"/>
      <c r="J9" s="16" t="s">
        <v>42</v>
      </c>
    </row>
    <row r="10" spans="1:10">
      <c r="A10" s="32" t="s">
        <v>54</v>
      </c>
      <c r="B10" s="35" t="s">
        <v>55</v>
      </c>
      <c r="C10" s="17">
        <v>0.95</v>
      </c>
      <c r="D10" s="21">
        <v>43518</v>
      </c>
      <c r="E10" s="15" t="s">
        <v>39</v>
      </c>
      <c r="F10" s="15" t="s">
        <v>40</v>
      </c>
      <c r="G10" s="22">
        <v>0.94</v>
      </c>
      <c r="H10" s="20">
        <f t="shared" si="0"/>
        <v>0.8929999999999999</v>
      </c>
      <c r="I10" s="51"/>
      <c r="J10" s="16" t="s">
        <v>42</v>
      </c>
    </row>
    <row r="11" spans="1:10" ht="33">
      <c r="A11" s="32" t="s">
        <v>56</v>
      </c>
      <c r="B11" s="35" t="s">
        <v>57</v>
      </c>
      <c r="C11" s="17">
        <v>0.8</v>
      </c>
      <c r="D11" s="21">
        <v>43518</v>
      </c>
      <c r="E11" s="15" t="s">
        <v>39</v>
      </c>
      <c r="F11" s="15" t="s">
        <v>40</v>
      </c>
      <c r="G11" s="22">
        <v>0.96</v>
      </c>
      <c r="H11" s="20">
        <f t="shared" si="0"/>
        <v>0.76800000000000002</v>
      </c>
      <c r="I11" s="51"/>
      <c r="J11" s="16" t="s">
        <v>42</v>
      </c>
    </row>
    <row r="12" spans="1:10" ht="33">
      <c r="A12" s="32" t="s">
        <v>58</v>
      </c>
      <c r="B12" s="35" t="s">
        <v>59</v>
      </c>
      <c r="C12" s="17">
        <v>1.65</v>
      </c>
      <c r="D12" s="21">
        <v>43518</v>
      </c>
      <c r="E12" s="15" t="s">
        <v>45</v>
      </c>
      <c r="F12" s="15" t="s">
        <v>40</v>
      </c>
      <c r="G12" s="22">
        <v>0.94</v>
      </c>
      <c r="H12" s="20">
        <f t="shared" si="0"/>
        <v>1.5509999999999999</v>
      </c>
      <c r="I12" s="51"/>
      <c r="J12" s="16" t="s">
        <v>42</v>
      </c>
    </row>
    <row r="13" spans="1:10" ht="33">
      <c r="A13" s="32" t="s">
        <v>60</v>
      </c>
      <c r="B13" s="35" t="s">
        <v>61</v>
      </c>
      <c r="C13" s="17">
        <v>1.1499999999999999</v>
      </c>
      <c r="D13" s="21">
        <v>43518</v>
      </c>
      <c r="E13" s="15" t="s">
        <v>62</v>
      </c>
      <c r="F13" s="15" t="s">
        <v>40</v>
      </c>
      <c r="G13" s="22">
        <v>0.85</v>
      </c>
      <c r="H13" s="20">
        <f t="shared" si="0"/>
        <v>0.97749999999999992</v>
      </c>
      <c r="I13" s="51"/>
      <c r="J13" s="16" t="s">
        <v>42</v>
      </c>
    </row>
    <row r="14" spans="1:10" ht="33">
      <c r="A14" s="32" t="s">
        <v>63</v>
      </c>
      <c r="B14" s="35" t="s">
        <v>64</v>
      </c>
      <c r="C14" s="17">
        <v>0.65</v>
      </c>
      <c r="D14" s="21">
        <v>43518</v>
      </c>
      <c r="E14" s="15" t="s">
        <v>65</v>
      </c>
      <c r="F14" s="15" t="s">
        <v>66</v>
      </c>
      <c r="G14" s="22">
        <v>0.65</v>
      </c>
      <c r="H14" s="20">
        <f t="shared" si="0"/>
        <v>0.42250000000000004</v>
      </c>
      <c r="I14" s="51"/>
      <c r="J14" s="16" t="s">
        <v>42</v>
      </c>
    </row>
    <row r="15" spans="1:10" ht="33">
      <c r="A15" s="32">
        <f>A8+1</f>
        <v>6</v>
      </c>
      <c r="B15" s="35" t="s">
        <v>67</v>
      </c>
      <c r="C15" s="24">
        <v>0.17599999999999999</v>
      </c>
      <c r="D15" s="21">
        <v>43518</v>
      </c>
      <c r="E15" s="15" t="s">
        <v>66</v>
      </c>
      <c r="F15" s="15" t="s">
        <v>68</v>
      </c>
      <c r="G15" s="18">
        <v>0.85</v>
      </c>
      <c r="H15" s="20">
        <f t="shared" si="0"/>
        <v>0.14959999999999998</v>
      </c>
      <c r="I15" s="51"/>
      <c r="J15" s="16" t="s">
        <v>69</v>
      </c>
    </row>
    <row r="16" spans="1:10" ht="33">
      <c r="A16" s="32">
        <f t="shared" ref="A16:A74" si="1">A15+1</f>
        <v>7</v>
      </c>
      <c r="B16" s="35" t="s">
        <v>70</v>
      </c>
      <c r="C16" s="25">
        <v>0.214</v>
      </c>
      <c r="D16" s="21">
        <v>43518</v>
      </c>
      <c r="E16" s="15" t="s">
        <v>66</v>
      </c>
      <c r="F16" s="15" t="s">
        <v>68</v>
      </c>
      <c r="G16" s="18">
        <v>0.9</v>
      </c>
      <c r="H16" s="26">
        <f t="shared" si="0"/>
        <v>0.19259999999999999</v>
      </c>
      <c r="I16" s="51"/>
      <c r="J16" s="16" t="s">
        <v>42</v>
      </c>
    </row>
    <row r="17" spans="1:10">
      <c r="A17" s="32">
        <f t="shared" si="1"/>
        <v>8</v>
      </c>
      <c r="B17" s="36" t="s">
        <v>71</v>
      </c>
      <c r="C17" s="27">
        <v>3</v>
      </c>
      <c r="D17" s="21">
        <v>43518</v>
      </c>
      <c r="E17" s="15" t="s">
        <v>45</v>
      </c>
      <c r="F17" s="15" t="s">
        <v>66</v>
      </c>
      <c r="G17" s="18">
        <v>0.85</v>
      </c>
      <c r="H17" s="20">
        <f t="shared" si="0"/>
        <v>2.5499999999999998</v>
      </c>
      <c r="I17" s="51"/>
      <c r="J17" s="16" t="s">
        <v>42</v>
      </c>
    </row>
    <row r="18" spans="1:10" ht="33">
      <c r="A18" s="32">
        <f t="shared" si="1"/>
        <v>9</v>
      </c>
      <c r="B18" s="37" t="s">
        <v>72</v>
      </c>
      <c r="C18" s="25">
        <v>0.376</v>
      </c>
      <c r="D18" s="21">
        <v>43524</v>
      </c>
      <c r="E18" s="15" t="s">
        <v>47</v>
      </c>
      <c r="F18" s="15" t="s">
        <v>40</v>
      </c>
      <c r="G18" s="18">
        <v>0.89</v>
      </c>
      <c r="H18" s="20">
        <f>C18*G18</f>
        <v>0.33463999999999999</v>
      </c>
      <c r="I18" s="51" t="s">
        <v>73</v>
      </c>
      <c r="J18" s="16"/>
    </row>
    <row r="19" spans="1:10">
      <c r="A19" s="32">
        <f t="shared" si="1"/>
        <v>10</v>
      </c>
      <c r="B19" s="37" t="s">
        <v>74</v>
      </c>
      <c r="C19" s="25">
        <v>0.71</v>
      </c>
      <c r="D19" s="21">
        <v>43524</v>
      </c>
      <c r="E19" s="15" t="s">
        <v>75</v>
      </c>
      <c r="F19" s="15" t="s">
        <v>40</v>
      </c>
      <c r="G19" s="18">
        <v>0.89</v>
      </c>
      <c r="H19" s="20">
        <f t="shared" si="0"/>
        <v>0.63190000000000002</v>
      </c>
      <c r="I19" s="51"/>
      <c r="J19" s="16"/>
    </row>
    <row r="20" spans="1:10">
      <c r="A20" s="32">
        <f t="shared" si="1"/>
        <v>11</v>
      </c>
      <c r="B20" s="5" t="s">
        <v>76</v>
      </c>
      <c r="C20" s="27">
        <v>0.9</v>
      </c>
      <c r="D20" s="21">
        <v>43524</v>
      </c>
      <c r="E20" s="15" t="s">
        <v>77</v>
      </c>
      <c r="F20" s="15" t="s">
        <v>40</v>
      </c>
      <c r="G20" s="18">
        <v>0.81</v>
      </c>
      <c r="H20" s="20">
        <f>C20*G20</f>
        <v>0.72900000000000009</v>
      </c>
      <c r="I20" s="51"/>
      <c r="J20" s="16"/>
    </row>
    <row r="21" spans="1:10">
      <c r="A21" s="32">
        <f t="shared" si="1"/>
        <v>12</v>
      </c>
      <c r="B21" s="5" t="s">
        <v>78</v>
      </c>
      <c r="C21" s="27">
        <v>2.7</v>
      </c>
      <c r="D21" s="21">
        <v>43524</v>
      </c>
      <c r="E21" s="15" t="s">
        <v>79</v>
      </c>
      <c r="F21" s="15" t="s">
        <v>40</v>
      </c>
      <c r="G21" s="18">
        <v>0.8</v>
      </c>
      <c r="H21" s="20">
        <f t="shared" ref="H21:H25" si="2">C21*G21</f>
        <v>2.16</v>
      </c>
      <c r="I21" s="51"/>
      <c r="J21" s="16"/>
    </row>
    <row r="22" spans="1:10" ht="33">
      <c r="A22" s="32">
        <f t="shared" si="1"/>
        <v>13</v>
      </c>
      <c r="B22" s="37" t="s">
        <v>80</v>
      </c>
      <c r="C22" s="27">
        <v>1.23</v>
      </c>
      <c r="D22" s="21">
        <v>43524</v>
      </c>
      <c r="E22" s="15" t="s">
        <v>81</v>
      </c>
      <c r="F22" s="15" t="s">
        <v>66</v>
      </c>
      <c r="G22" s="18">
        <v>0.72</v>
      </c>
      <c r="H22" s="20">
        <f t="shared" si="2"/>
        <v>0.88559999999999994</v>
      </c>
      <c r="I22" s="51"/>
      <c r="J22" s="16" t="s">
        <v>69</v>
      </c>
    </row>
    <row r="23" spans="1:10" ht="33">
      <c r="A23" s="32">
        <f t="shared" si="1"/>
        <v>14</v>
      </c>
      <c r="B23" s="37" t="s">
        <v>82</v>
      </c>
      <c r="C23" s="27">
        <v>0.3</v>
      </c>
      <c r="D23" s="21">
        <v>43524</v>
      </c>
      <c r="E23" s="15" t="s">
        <v>83</v>
      </c>
      <c r="F23" s="15" t="s">
        <v>40</v>
      </c>
      <c r="G23" s="18">
        <v>0.88</v>
      </c>
      <c r="H23" s="20">
        <f t="shared" si="2"/>
        <v>0.26400000000000001</v>
      </c>
      <c r="I23" s="51"/>
      <c r="J23" s="16" t="s">
        <v>69</v>
      </c>
    </row>
    <row r="24" spans="1:10">
      <c r="A24" s="32">
        <f t="shared" si="1"/>
        <v>15</v>
      </c>
      <c r="B24" s="37" t="s">
        <v>84</v>
      </c>
      <c r="C24" s="27">
        <v>0.82</v>
      </c>
      <c r="D24" s="21">
        <v>43524</v>
      </c>
      <c r="E24" s="15" t="s">
        <v>85</v>
      </c>
      <c r="F24" s="15" t="s">
        <v>40</v>
      </c>
      <c r="G24" s="18">
        <v>0.95</v>
      </c>
      <c r="H24" s="20">
        <f t="shared" si="2"/>
        <v>0.77899999999999991</v>
      </c>
      <c r="I24" s="51"/>
      <c r="J24" s="16"/>
    </row>
    <row r="25" spans="1:10" ht="33">
      <c r="A25" s="32">
        <f t="shared" si="1"/>
        <v>16</v>
      </c>
      <c r="B25" s="37" t="s">
        <v>86</v>
      </c>
      <c r="C25" s="27">
        <v>2.8</v>
      </c>
      <c r="D25" s="21">
        <v>43524</v>
      </c>
      <c r="E25" s="15" t="s">
        <v>87</v>
      </c>
      <c r="F25" s="15" t="s">
        <v>40</v>
      </c>
      <c r="G25" s="18">
        <v>0.92</v>
      </c>
      <c r="H25" s="20">
        <f t="shared" si="2"/>
        <v>2.5760000000000001</v>
      </c>
      <c r="I25" s="51"/>
      <c r="J25" s="16" t="s">
        <v>88</v>
      </c>
    </row>
    <row r="26" spans="1:10" ht="33">
      <c r="A26" s="32">
        <f t="shared" si="1"/>
        <v>17</v>
      </c>
      <c r="B26" s="37" t="s">
        <v>89</v>
      </c>
      <c r="C26" s="27">
        <v>1.8</v>
      </c>
      <c r="D26" s="21">
        <v>43524</v>
      </c>
      <c r="E26" s="15" t="s">
        <v>90</v>
      </c>
      <c r="F26" s="15" t="s">
        <v>40</v>
      </c>
      <c r="G26" s="18">
        <v>0.92</v>
      </c>
      <c r="H26" s="20">
        <f>C26*G26</f>
        <v>1.6560000000000001</v>
      </c>
      <c r="I26" s="51"/>
      <c r="J26" s="16" t="s">
        <v>91</v>
      </c>
    </row>
    <row r="27" spans="1:10">
      <c r="A27" s="32">
        <f t="shared" si="1"/>
        <v>18</v>
      </c>
      <c r="B27" s="37" t="s">
        <v>92</v>
      </c>
      <c r="C27" s="27">
        <v>2</v>
      </c>
      <c r="D27" s="21">
        <v>43518</v>
      </c>
      <c r="E27" s="15" t="s">
        <v>79</v>
      </c>
      <c r="F27" s="15" t="s">
        <v>40</v>
      </c>
      <c r="G27" s="38">
        <v>0.82</v>
      </c>
      <c r="H27" s="20">
        <f t="shared" ref="H27:H74" si="3">C27*G27</f>
        <v>1.64</v>
      </c>
      <c r="I27" s="50" t="s">
        <v>93</v>
      </c>
      <c r="J27" s="16" t="s">
        <v>42</v>
      </c>
    </row>
    <row r="28" spans="1:10" ht="33">
      <c r="A28" s="32">
        <f t="shared" si="1"/>
        <v>19</v>
      </c>
      <c r="B28" s="37" t="s">
        <v>94</v>
      </c>
      <c r="C28" s="27">
        <v>1.82</v>
      </c>
      <c r="D28" s="21">
        <v>43518</v>
      </c>
      <c r="E28" s="15" t="s">
        <v>95</v>
      </c>
      <c r="F28" s="15" t="s">
        <v>96</v>
      </c>
      <c r="G28" s="18">
        <v>0.75</v>
      </c>
      <c r="H28" s="20">
        <f t="shared" si="3"/>
        <v>1.365</v>
      </c>
      <c r="I28" s="50"/>
      <c r="J28" s="16" t="s">
        <v>97</v>
      </c>
    </row>
    <row r="29" spans="1:10" ht="33">
      <c r="A29" s="32">
        <f t="shared" si="1"/>
        <v>20</v>
      </c>
      <c r="B29" s="37" t="s">
        <v>98</v>
      </c>
      <c r="C29" s="27">
        <v>2.06</v>
      </c>
      <c r="D29" s="21">
        <v>43518</v>
      </c>
      <c r="E29" s="15" t="s">
        <v>99</v>
      </c>
      <c r="F29" s="15" t="s">
        <v>40</v>
      </c>
      <c r="G29" s="18">
        <v>0.88</v>
      </c>
      <c r="H29" s="20">
        <f t="shared" si="3"/>
        <v>1.8128</v>
      </c>
      <c r="I29" s="50"/>
      <c r="J29" s="16" t="s">
        <v>97</v>
      </c>
    </row>
    <row r="30" spans="1:10">
      <c r="A30" s="32">
        <f t="shared" si="1"/>
        <v>21</v>
      </c>
      <c r="B30" s="37" t="s">
        <v>100</v>
      </c>
      <c r="C30" s="27">
        <v>2.4</v>
      </c>
      <c r="D30" s="21">
        <v>43627</v>
      </c>
      <c r="E30" s="15" t="s">
        <v>101</v>
      </c>
      <c r="F30" s="15" t="s">
        <v>40</v>
      </c>
      <c r="G30" s="18">
        <v>0.82</v>
      </c>
      <c r="H30" s="20">
        <f t="shared" si="3"/>
        <v>1.9679999999999997</v>
      </c>
      <c r="I30" s="50"/>
      <c r="J30" s="16" t="s">
        <v>42</v>
      </c>
    </row>
    <row r="31" spans="1:10" ht="33">
      <c r="A31" s="32">
        <f t="shared" si="1"/>
        <v>22</v>
      </c>
      <c r="B31" s="37" t="s">
        <v>102</v>
      </c>
      <c r="C31" s="27">
        <v>1.3</v>
      </c>
      <c r="D31" s="21">
        <v>43627</v>
      </c>
      <c r="E31" s="15" t="s">
        <v>103</v>
      </c>
      <c r="F31" s="15" t="s">
        <v>40</v>
      </c>
      <c r="G31" s="18">
        <v>0.7</v>
      </c>
      <c r="H31" s="20">
        <f t="shared" si="3"/>
        <v>0.90999999999999992</v>
      </c>
      <c r="I31" s="50"/>
      <c r="J31" s="16" t="s">
        <v>91</v>
      </c>
    </row>
    <row r="32" spans="1:10" ht="33">
      <c r="A32" s="32">
        <f t="shared" si="1"/>
        <v>23</v>
      </c>
      <c r="B32" s="37" t="s">
        <v>104</v>
      </c>
      <c r="C32" s="27">
        <v>2.5</v>
      </c>
      <c r="D32" s="21">
        <v>43627</v>
      </c>
      <c r="E32" s="15" t="s">
        <v>103</v>
      </c>
      <c r="F32" s="15" t="s">
        <v>40</v>
      </c>
      <c r="G32" s="18">
        <v>0.6</v>
      </c>
      <c r="H32" s="20">
        <f t="shared" si="3"/>
        <v>1.5</v>
      </c>
      <c r="I32" s="50"/>
      <c r="J32" s="16" t="s">
        <v>91</v>
      </c>
    </row>
    <row r="33" spans="1:10" ht="49.5">
      <c r="A33" s="32">
        <f t="shared" si="1"/>
        <v>24</v>
      </c>
      <c r="B33" s="37" t="s">
        <v>105</v>
      </c>
      <c r="C33" s="25">
        <v>1.2</v>
      </c>
      <c r="D33" s="21">
        <v>43627</v>
      </c>
      <c r="E33" s="15" t="s">
        <v>106</v>
      </c>
      <c r="F33" s="15" t="s">
        <v>107</v>
      </c>
      <c r="G33" s="18">
        <v>0.88</v>
      </c>
      <c r="H33" s="20">
        <f t="shared" si="3"/>
        <v>1.056</v>
      </c>
      <c r="I33" s="50"/>
      <c r="J33" s="16"/>
    </row>
    <row r="34" spans="1:10" ht="33">
      <c r="A34" s="32">
        <f t="shared" si="1"/>
        <v>25</v>
      </c>
      <c r="B34" s="37" t="s">
        <v>108</v>
      </c>
      <c r="C34" s="27">
        <v>5.68</v>
      </c>
      <c r="D34" s="21">
        <v>43627</v>
      </c>
      <c r="E34" s="15" t="s">
        <v>106</v>
      </c>
      <c r="F34" s="15" t="s">
        <v>109</v>
      </c>
      <c r="G34" s="18">
        <v>0.7</v>
      </c>
      <c r="H34" s="20">
        <f t="shared" si="3"/>
        <v>3.9759999999999995</v>
      </c>
      <c r="I34" s="50"/>
      <c r="J34" s="16" t="s">
        <v>69</v>
      </c>
    </row>
    <row r="35" spans="1:10" ht="33">
      <c r="A35" s="32">
        <f t="shared" si="1"/>
        <v>26</v>
      </c>
      <c r="B35" s="37" t="s">
        <v>110</v>
      </c>
      <c r="C35" s="27">
        <v>3.2</v>
      </c>
      <c r="D35" s="21">
        <v>43627</v>
      </c>
      <c r="E35" s="15" t="s">
        <v>106</v>
      </c>
      <c r="F35" s="15" t="s">
        <v>68</v>
      </c>
      <c r="G35" s="18">
        <v>0.7</v>
      </c>
      <c r="H35" s="20">
        <f t="shared" si="3"/>
        <v>2.2399999999999998</v>
      </c>
      <c r="I35" s="50"/>
      <c r="J35" s="16" t="s">
        <v>69</v>
      </c>
    </row>
    <row r="36" spans="1:10" ht="33">
      <c r="A36" s="32">
        <f t="shared" si="1"/>
        <v>27</v>
      </c>
      <c r="B36" s="37" t="s">
        <v>111</v>
      </c>
      <c r="C36" s="28">
        <v>1.5</v>
      </c>
      <c r="D36" s="21">
        <v>43627</v>
      </c>
      <c r="E36" s="29" t="s">
        <v>112</v>
      </c>
      <c r="F36" s="15">
        <v>43636</v>
      </c>
      <c r="G36" s="18">
        <v>0.65</v>
      </c>
      <c r="H36" s="20">
        <f t="shared" si="3"/>
        <v>0.97500000000000009</v>
      </c>
      <c r="I36" s="50" t="s">
        <v>113</v>
      </c>
      <c r="J36" s="16" t="s">
        <v>42</v>
      </c>
    </row>
    <row r="37" spans="1:10" ht="33">
      <c r="A37" s="32">
        <f t="shared" si="1"/>
        <v>28</v>
      </c>
      <c r="B37" s="37" t="s">
        <v>114</v>
      </c>
      <c r="C37" s="28">
        <v>2.1</v>
      </c>
      <c r="D37" s="21">
        <v>43627</v>
      </c>
      <c r="E37" s="29" t="s">
        <v>112</v>
      </c>
      <c r="F37" s="15" t="s">
        <v>40</v>
      </c>
      <c r="G37" s="18">
        <v>0.75</v>
      </c>
      <c r="H37" s="20">
        <f t="shared" si="3"/>
        <v>1.5750000000000002</v>
      </c>
      <c r="I37" s="50"/>
      <c r="J37" s="16" t="s">
        <v>42</v>
      </c>
    </row>
    <row r="38" spans="1:10" ht="33">
      <c r="A38" s="32">
        <f t="shared" si="1"/>
        <v>29</v>
      </c>
      <c r="B38" s="37" t="s">
        <v>115</v>
      </c>
      <c r="C38" s="28">
        <v>4</v>
      </c>
      <c r="D38" s="21">
        <v>43627</v>
      </c>
      <c r="E38" s="29" t="s">
        <v>112</v>
      </c>
      <c r="F38" s="15">
        <v>43636</v>
      </c>
      <c r="G38" s="18">
        <v>0.55000000000000004</v>
      </c>
      <c r="H38" s="20">
        <f t="shared" si="3"/>
        <v>2.2000000000000002</v>
      </c>
      <c r="I38" s="50"/>
      <c r="J38" s="16" t="s">
        <v>42</v>
      </c>
    </row>
    <row r="39" spans="1:10">
      <c r="A39" s="32">
        <f t="shared" si="1"/>
        <v>30</v>
      </c>
      <c r="B39" s="37" t="s">
        <v>116</v>
      </c>
      <c r="C39" s="28">
        <v>2.34</v>
      </c>
      <c r="D39" s="21">
        <v>43627</v>
      </c>
      <c r="E39" s="29" t="s">
        <v>117</v>
      </c>
      <c r="F39" s="15">
        <v>43641</v>
      </c>
      <c r="G39" s="18">
        <v>0.6</v>
      </c>
      <c r="H39" s="20">
        <f t="shared" si="3"/>
        <v>1.4039999999999999</v>
      </c>
      <c r="I39" s="50"/>
      <c r="J39" s="16" t="s">
        <v>42</v>
      </c>
    </row>
    <row r="40" spans="1:10" ht="49.5">
      <c r="A40" s="32">
        <f t="shared" si="1"/>
        <v>31</v>
      </c>
      <c r="B40" s="37" t="s">
        <v>118</v>
      </c>
      <c r="C40" s="28">
        <v>0.9</v>
      </c>
      <c r="D40" s="21">
        <v>43627</v>
      </c>
      <c r="E40" s="29" t="s">
        <v>101</v>
      </c>
      <c r="F40" s="15" t="s">
        <v>40</v>
      </c>
      <c r="G40" s="18">
        <v>0.6</v>
      </c>
      <c r="H40" s="20">
        <f t="shared" si="3"/>
        <v>0.54</v>
      </c>
      <c r="I40" s="50"/>
      <c r="J40" s="16" t="s">
        <v>69</v>
      </c>
    </row>
    <row r="41" spans="1:10" ht="33">
      <c r="A41" s="32">
        <f t="shared" si="1"/>
        <v>32</v>
      </c>
      <c r="B41" s="37" t="s">
        <v>119</v>
      </c>
      <c r="C41" s="28">
        <v>0.6</v>
      </c>
      <c r="D41" s="21">
        <v>43627</v>
      </c>
      <c r="E41" s="29" t="s">
        <v>103</v>
      </c>
      <c r="F41" s="15" t="s">
        <v>40</v>
      </c>
      <c r="G41" s="18">
        <v>0.65</v>
      </c>
      <c r="H41" s="20">
        <f t="shared" si="3"/>
        <v>0.39</v>
      </c>
      <c r="I41" s="50"/>
      <c r="J41" s="16" t="s">
        <v>42</v>
      </c>
    </row>
    <row r="42" spans="1:10" ht="49.5">
      <c r="A42" s="32">
        <f t="shared" si="1"/>
        <v>33</v>
      </c>
      <c r="B42" s="37" t="s">
        <v>120</v>
      </c>
      <c r="C42" s="28">
        <v>0.4</v>
      </c>
      <c r="D42" s="21">
        <v>43627</v>
      </c>
      <c r="E42" s="29" t="s">
        <v>121</v>
      </c>
      <c r="F42" s="15" t="s">
        <v>40</v>
      </c>
      <c r="G42" s="18">
        <v>0.65</v>
      </c>
      <c r="H42" s="20">
        <f t="shared" si="3"/>
        <v>0.26</v>
      </c>
      <c r="I42" s="50"/>
      <c r="J42" s="16" t="s">
        <v>42</v>
      </c>
    </row>
    <row r="43" spans="1:10" ht="33">
      <c r="A43" s="32">
        <f t="shared" si="1"/>
        <v>34</v>
      </c>
      <c r="B43" s="37" t="s">
        <v>122</v>
      </c>
      <c r="C43" s="28">
        <v>0.2</v>
      </c>
      <c r="D43" s="21">
        <v>43627</v>
      </c>
      <c r="E43" s="29" t="s">
        <v>117</v>
      </c>
      <c r="F43" s="15" t="s">
        <v>40</v>
      </c>
      <c r="G43" s="18">
        <v>0.8</v>
      </c>
      <c r="H43" s="20">
        <f t="shared" si="3"/>
        <v>0.16000000000000003</v>
      </c>
      <c r="I43" s="50"/>
      <c r="J43" s="16" t="s">
        <v>42</v>
      </c>
    </row>
    <row r="44" spans="1:10" ht="49.5">
      <c r="A44" s="32">
        <f t="shared" si="1"/>
        <v>35</v>
      </c>
      <c r="B44" s="37" t="s">
        <v>128</v>
      </c>
      <c r="C44" s="17">
        <v>4.8</v>
      </c>
      <c r="D44" s="21">
        <v>43532</v>
      </c>
      <c r="E44" s="29" t="s">
        <v>123</v>
      </c>
      <c r="F44" s="29" t="s">
        <v>124</v>
      </c>
      <c r="G44" s="39">
        <v>0.95</v>
      </c>
      <c r="H44" s="20">
        <f t="shared" si="3"/>
        <v>4.5599999999999996</v>
      </c>
      <c r="I44" s="51" t="s">
        <v>125</v>
      </c>
      <c r="J44" s="16" t="s">
        <v>42</v>
      </c>
    </row>
    <row r="45" spans="1:10" ht="49.5">
      <c r="A45" s="32">
        <f t="shared" si="1"/>
        <v>36</v>
      </c>
      <c r="B45" s="37" t="s">
        <v>129</v>
      </c>
      <c r="C45" s="17">
        <v>3.5</v>
      </c>
      <c r="D45" s="21">
        <v>43532</v>
      </c>
      <c r="E45" s="29" t="s">
        <v>123</v>
      </c>
      <c r="F45" s="29" t="s">
        <v>124</v>
      </c>
      <c r="G45" s="39">
        <v>0.95</v>
      </c>
      <c r="H45" s="20">
        <f t="shared" si="3"/>
        <v>3.3249999999999997</v>
      </c>
      <c r="I45" s="51"/>
      <c r="J45" s="16" t="s">
        <v>91</v>
      </c>
    </row>
    <row r="46" spans="1:10" ht="33">
      <c r="A46" s="32">
        <f t="shared" si="1"/>
        <v>37</v>
      </c>
      <c r="B46" s="37" t="s">
        <v>130</v>
      </c>
      <c r="C46" s="17">
        <v>2.4</v>
      </c>
      <c r="D46" s="21">
        <v>43532</v>
      </c>
      <c r="E46" s="29" t="s">
        <v>123</v>
      </c>
      <c r="F46" s="29" t="s">
        <v>124</v>
      </c>
      <c r="G46" s="39">
        <v>0.95</v>
      </c>
      <c r="H46" s="20">
        <f t="shared" si="3"/>
        <v>2.2799999999999998</v>
      </c>
      <c r="I46" s="51"/>
      <c r="J46" s="16" t="s">
        <v>42</v>
      </c>
    </row>
    <row r="47" spans="1:10" ht="33">
      <c r="A47" s="32">
        <f t="shared" si="1"/>
        <v>38</v>
      </c>
      <c r="B47" s="37" t="s">
        <v>131</v>
      </c>
      <c r="C47" s="17">
        <v>2.4</v>
      </c>
      <c r="D47" s="21">
        <v>43532</v>
      </c>
      <c r="E47" s="29" t="s">
        <v>123</v>
      </c>
      <c r="F47" s="29" t="s">
        <v>40</v>
      </c>
      <c r="G47" s="39">
        <v>0.8</v>
      </c>
      <c r="H47" s="20">
        <f t="shared" si="3"/>
        <v>1.92</v>
      </c>
      <c r="I47" s="51"/>
      <c r="J47" s="16" t="s">
        <v>42</v>
      </c>
    </row>
    <row r="48" spans="1:10" ht="49.5">
      <c r="A48" s="32">
        <f t="shared" si="1"/>
        <v>39</v>
      </c>
      <c r="B48" s="37" t="s">
        <v>132</v>
      </c>
      <c r="C48" s="17">
        <v>2.3199999999999998</v>
      </c>
      <c r="D48" s="21">
        <v>43532</v>
      </c>
      <c r="E48" s="29" t="s">
        <v>126</v>
      </c>
      <c r="F48" s="29" t="s">
        <v>40</v>
      </c>
      <c r="G48" s="39">
        <v>0.75</v>
      </c>
      <c r="H48" s="20">
        <f t="shared" si="3"/>
        <v>1.7399999999999998</v>
      </c>
      <c r="I48" s="51"/>
      <c r="J48" s="16" t="s">
        <v>42</v>
      </c>
    </row>
    <row r="49" spans="1:10" ht="33">
      <c r="A49" s="32">
        <f t="shared" si="1"/>
        <v>40</v>
      </c>
      <c r="B49" s="37" t="s">
        <v>133</v>
      </c>
      <c r="C49" s="17">
        <v>2.13</v>
      </c>
      <c r="D49" s="21">
        <v>43532</v>
      </c>
      <c r="E49" s="29" t="s">
        <v>123</v>
      </c>
      <c r="F49" s="29" t="s">
        <v>40</v>
      </c>
      <c r="G49" s="39">
        <v>0.75</v>
      </c>
      <c r="H49" s="20">
        <f t="shared" si="3"/>
        <v>1.5974999999999999</v>
      </c>
      <c r="I49" s="51"/>
      <c r="J49" s="16" t="s">
        <v>42</v>
      </c>
    </row>
    <row r="50" spans="1:10" ht="49.5">
      <c r="A50" s="32">
        <f t="shared" si="1"/>
        <v>41</v>
      </c>
      <c r="B50" s="37" t="s">
        <v>134</v>
      </c>
      <c r="C50" s="17">
        <v>1.87</v>
      </c>
      <c r="D50" s="21">
        <v>43532</v>
      </c>
      <c r="E50" s="29" t="s">
        <v>127</v>
      </c>
      <c r="F50" s="29" t="s">
        <v>40</v>
      </c>
      <c r="G50" s="39">
        <v>0.92</v>
      </c>
      <c r="H50" s="20">
        <f t="shared" si="3"/>
        <v>1.7204000000000002</v>
      </c>
      <c r="I50" s="51"/>
      <c r="J50" s="16" t="s">
        <v>42</v>
      </c>
    </row>
    <row r="51" spans="1:10" ht="33">
      <c r="A51" s="32">
        <f t="shared" si="1"/>
        <v>42</v>
      </c>
      <c r="B51" s="37" t="s">
        <v>138</v>
      </c>
      <c r="C51" s="17">
        <v>1.72</v>
      </c>
      <c r="D51" s="21">
        <v>43532</v>
      </c>
      <c r="E51" s="29" t="s">
        <v>135</v>
      </c>
      <c r="F51" s="29" t="s">
        <v>40</v>
      </c>
      <c r="G51" s="39">
        <v>0.5</v>
      </c>
      <c r="H51" s="20">
        <f t="shared" si="3"/>
        <v>0.86</v>
      </c>
      <c r="I51" s="52" t="s">
        <v>136</v>
      </c>
      <c r="J51" s="16" t="s">
        <v>42</v>
      </c>
    </row>
    <row r="52" spans="1:10" ht="49.5">
      <c r="A52" s="32">
        <f t="shared" si="1"/>
        <v>43</v>
      </c>
      <c r="B52" s="37" t="s">
        <v>139</v>
      </c>
      <c r="C52" s="17">
        <v>1.2</v>
      </c>
      <c r="D52" s="21">
        <v>43532</v>
      </c>
      <c r="E52" s="29" t="s">
        <v>137</v>
      </c>
      <c r="F52" s="29" t="s">
        <v>66</v>
      </c>
      <c r="G52" s="39">
        <v>0.75</v>
      </c>
      <c r="H52" s="20">
        <f t="shared" si="3"/>
        <v>0.89999999999999991</v>
      </c>
      <c r="I52" s="52"/>
      <c r="J52" s="16" t="s">
        <v>69</v>
      </c>
    </row>
    <row r="53" spans="1:10" ht="49.5">
      <c r="A53" s="32">
        <f t="shared" si="1"/>
        <v>44</v>
      </c>
      <c r="B53" s="37" t="s">
        <v>140</v>
      </c>
      <c r="C53" s="17">
        <v>1</v>
      </c>
      <c r="D53" s="21">
        <v>43532</v>
      </c>
      <c r="E53" s="29" t="s">
        <v>45</v>
      </c>
      <c r="F53" s="29" t="s">
        <v>40</v>
      </c>
      <c r="G53" s="39">
        <v>0.5</v>
      </c>
      <c r="H53" s="20">
        <f t="shared" si="3"/>
        <v>0.5</v>
      </c>
      <c r="I53" s="52"/>
      <c r="J53" s="16" t="s">
        <v>42</v>
      </c>
    </row>
    <row r="54" spans="1:10" ht="33">
      <c r="A54" s="32">
        <f t="shared" si="1"/>
        <v>45</v>
      </c>
      <c r="B54" s="37" t="s">
        <v>141</v>
      </c>
      <c r="C54" s="17">
        <v>0.83</v>
      </c>
      <c r="D54" s="21">
        <v>43532</v>
      </c>
      <c r="E54" s="29" t="s">
        <v>45</v>
      </c>
      <c r="F54" s="29" t="s">
        <v>40</v>
      </c>
      <c r="G54" s="39">
        <v>0.95</v>
      </c>
      <c r="H54" s="20">
        <f t="shared" si="3"/>
        <v>0.78849999999999998</v>
      </c>
      <c r="I54" s="52"/>
      <c r="J54" s="16" t="s">
        <v>42</v>
      </c>
    </row>
    <row r="55" spans="1:10" ht="49.5">
      <c r="A55" s="32">
        <f t="shared" si="1"/>
        <v>46</v>
      </c>
      <c r="B55" s="37" t="s">
        <v>142</v>
      </c>
      <c r="C55" s="17">
        <v>0.73</v>
      </c>
      <c r="D55" s="21">
        <v>43532</v>
      </c>
      <c r="E55" s="29" t="s">
        <v>45</v>
      </c>
      <c r="F55" s="29" t="s">
        <v>40</v>
      </c>
      <c r="G55" s="39">
        <v>0.15</v>
      </c>
      <c r="H55" s="20">
        <f t="shared" si="3"/>
        <v>0.1095</v>
      </c>
      <c r="I55" s="52"/>
      <c r="J55" s="16" t="s">
        <v>42</v>
      </c>
    </row>
    <row r="56" spans="1:10" ht="49.5">
      <c r="A56" s="32">
        <f t="shared" si="1"/>
        <v>47</v>
      </c>
      <c r="B56" s="37" t="s">
        <v>143</v>
      </c>
      <c r="C56" s="17">
        <v>0.72</v>
      </c>
      <c r="D56" s="21">
        <v>43532</v>
      </c>
      <c r="E56" s="29" t="s">
        <v>62</v>
      </c>
      <c r="F56" s="29" t="s">
        <v>40</v>
      </c>
      <c r="G56" s="39">
        <v>0.2</v>
      </c>
      <c r="H56" s="20">
        <f t="shared" si="3"/>
        <v>0.14399999999999999</v>
      </c>
      <c r="I56" s="52"/>
      <c r="J56" s="16" t="s">
        <v>42</v>
      </c>
    </row>
    <row r="57" spans="1:10" ht="66">
      <c r="A57" s="32">
        <f t="shared" si="1"/>
        <v>48</v>
      </c>
      <c r="B57" s="37" t="s">
        <v>144</v>
      </c>
      <c r="C57" s="17">
        <v>0.72</v>
      </c>
      <c r="D57" s="21">
        <v>43532</v>
      </c>
      <c r="E57" s="29" t="s">
        <v>65</v>
      </c>
      <c r="F57" s="29" t="s">
        <v>40</v>
      </c>
      <c r="G57" s="39">
        <v>0.15</v>
      </c>
      <c r="H57" s="20">
        <f t="shared" si="3"/>
        <v>0.108</v>
      </c>
      <c r="I57" s="52"/>
      <c r="J57" s="16" t="s">
        <v>42</v>
      </c>
    </row>
    <row r="58" spans="1:10" ht="33">
      <c r="A58" s="32">
        <f t="shared" si="1"/>
        <v>49</v>
      </c>
      <c r="B58" s="37" t="s">
        <v>145</v>
      </c>
      <c r="C58" s="17">
        <v>0.66</v>
      </c>
      <c r="D58" s="21">
        <v>43532</v>
      </c>
      <c r="E58" s="29" t="s">
        <v>65</v>
      </c>
      <c r="F58" s="29" t="s">
        <v>40</v>
      </c>
      <c r="G58" s="39">
        <v>0.9</v>
      </c>
      <c r="H58" s="20">
        <f t="shared" si="3"/>
        <v>0.59400000000000008</v>
      </c>
      <c r="I58" s="52"/>
      <c r="J58" s="16" t="s">
        <v>42</v>
      </c>
    </row>
    <row r="59" spans="1:10" ht="49.5">
      <c r="A59" s="32">
        <f t="shared" si="1"/>
        <v>50</v>
      </c>
      <c r="B59" s="37" t="s">
        <v>146</v>
      </c>
      <c r="C59" s="17">
        <v>0.66</v>
      </c>
      <c r="D59" s="21">
        <v>43532</v>
      </c>
      <c r="E59" s="29" t="s">
        <v>45</v>
      </c>
      <c r="F59" s="29" t="s">
        <v>40</v>
      </c>
      <c r="G59" s="39">
        <v>0.6</v>
      </c>
      <c r="H59" s="20">
        <f t="shared" si="3"/>
        <v>0.39600000000000002</v>
      </c>
      <c r="I59" s="52"/>
      <c r="J59" s="16" t="s">
        <v>42</v>
      </c>
    </row>
    <row r="60" spans="1:10" ht="49.5">
      <c r="A60" s="32">
        <f t="shared" si="1"/>
        <v>51</v>
      </c>
      <c r="B60" s="37" t="s">
        <v>147</v>
      </c>
      <c r="C60" s="17">
        <v>0.62</v>
      </c>
      <c r="D60" s="21">
        <v>43532</v>
      </c>
      <c r="E60" s="29" t="s">
        <v>77</v>
      </c>
      <c r="F60" s="29" t="s">
        <v>40</v>
      </c>
      <c r="G60" s="39">
        <v>0.5</v>
      </c>
      <c r="H60" s="20">
        <f t="shared" si="3"/>
        <v>0.31</v>
      </c>
      <c r="I60" s="52"/>
      <c r="J60" s="16" t="s">
        <v>42</v>
      </c>
    </row>
    <row r="61" spans="1:10" ht="49.5">
      <c r="A61" s="32">
        <f t="shared" si="1"/>
        <v>52</v>
      </c>
      <c r="B61" s="37" t="s">
        <v>148</v>
      </c>
      <c r="C61" s="17">
        <v>0.52</v>
      </c>
      <c r="D61" s="21">
        <v>43532</v>
      </c>
      <c r="E61" s="29" t="s">
        <v>77</v>
      </c>
      <c r="F61" s="29" t="s">
        <v>40</v>
      </c>
      <c r="G61" s="39">
        <v>0.4</v>
      </c>
      <c r="H61" s="20">
        <f t="shared" si="3"/>
        <v>0.20800000000000002</v>
      </c>
      <c r="I61" s="52"/>
      <c r="J61" s="16" t="s">
        <v>42</v>
      </c>
    </row>
    <row r="62" spans="1:10" ht="33">
      <c r="A62" s="32">
        <f t="shared" si="1"/>
        <v>53</v>
      </c>
      <c r="B62" s="37" t="s">
        <v>149</v>
      </c>
      <c r="C62" s="17">
        <v>0.4</v>
      </c>
      <c r="D62" s="21">
        <v>43532</v>
      </c>
      <c r="E62" s="29" t="s">
        <v>77</v>
      </c>
      <c r="F62" s="29" t="s">
        <v>40</v>
      </c>
      <c r="G62" s="39">
        <v>0.1</v>
      </c>
      <c r="H62" s="20">
        <f t="shared" si="3"/>
        <v>4.0000000000000008E-2</v>
      </c>
      <c r="I62" s="52"/>
      <c r="J62" s="16" t="s">
        <v>42</v>
      </c>
    </row>
    <row r="63" spans="1:10" ht="33">
      <c r="A63" s="32">
        <f t="shared" si="1"/>
        <v>54</v>
      </c>
      <c r="B63" s="37" t="s">
        <v>150</v>
      </c>
      <c r="C63" s="17">
        <v>0.39</v>
      </c>
      <c r="D63" s="21">
        <v>43532</v>
      </c>
      <c r="E63" s="29" t="s">
        <v>112</v>
      </c>
      <c r="F63" s="15" t="s">
        <v>40</v>
      </c>
      <c r="G63" s="39">
        <v>0.6</v>
      </c>
      <c r="H63" s="20">
        <f t="shared" si="3"/>
        <v>0.23399999999999999</v>
      </c>
      <c r="I63" s="52"/>
      <c r="J63" s="16" t="s">
        <v>42</v>
      </c>
    </row>
    <row r="64" spans="1:10" ht="49.5">
      <c r="A64" s="32">
        <f t="shared" si="1"/>
        <v>55</v>
      </c>
      <c r="B64" s="37" t="s">
        <v>151</v>
      </c>
      <c r="C64" s="17">
        <v>0.39</v>
      </c>
      <c r="D64" s="21">
        <v>43532</v>
      </c>
      <c r="E64" s="21" t="s">
        <v>117</v>
      </c>
      <c r="F64" s="21" t="s">
        <v>66</v>
      </c>
      <c r="G64" s="39">
        <v>0.3</v>
      </c>
      <c r="H64" s="20">
        <f t="shared" si="3"/>
        <v>0.11699999999999999</v>
      </c>
      <c r="I64" s="52"/>
      <c r="J64" s="16" t="s">
        <v>42</v>
      </c>
    </row>
    <row r="65" spans="1:10" ht="49.5">
      <c r="A65" s="32">
        <f t="shared" si="1"/>
        <v>56</v>
      </c>
      <c r="B65" s="30" t="s">
        <v>154</v>
      </c>
      <c r="C65" s="17">
        <v>6</v>
      </c>
      <c r="D65" s="21">
        <v>43532</v>
      </c>
      <c r="E65" s="21" t="s">
        <v>45</v>
      </c>
      <c r="F65" s="29" t="s">
        <v>40</v>
      </c>
      <c r="G65" s="39">
        <v>0.85</v>
      </c>
      <c r="H65" s="20">
        <f t="shared" si="3"/>
        <v>5.0999999999999996</v>
      </c>
      <c r="I65" s="53" t="s">
        <v>152</v>
      </c>
      <c r="J65" s="16" t="s">
        <v>42</v>
      </c>
    </row>
    <row r="66" spans="1:10" ht="33">
      <c r="A66" s="32">
        <f t="shared" si="1"/>
        <v>57</v>
      </c>
      <c r="B66" s="30" t="s">
        <v>155</v>
      </c>
      <c r="C66" s="27">
        <v>2.8</v>
      </c>
      <c r="D66" s="21">
        <v>43532</v>
      </c>
      <c r="E66" s="21" t="s">
        <v>135</v>
      </c>
      <c r="F66" s="29" t="s">
        <v>40</v>
      </c>
      <c r="G66" s="39">
        <v>0.9</v>
      </c>
      <c r="H66" s="20">
        <f t="shared" si="3"/>
        <v>2.52</v>
      </c>
      <c r="I66" s="54"/>
      <c r="J66" s="16" t="s">
        <v>91</v>
      </c>
    </row>
    <row r="67" spans="1:10" ht="33">
      <c r="A67" s="32">
        <f t="shared" si="1"/>
        <v>58</v>
      </c>
      <c r="B67" s="30" t="s">
        <v>156</v>
      </c>
      <c r="C67" s="27">
        <v>2.5</v>
      </c>
      <c r="D67" s="21">
        <v>43532</v>
      </c>
      <c r="E67" s="21" t="s">
        <v>127</v>
      </c>
      <c r="F67" s="29" t="s">
        <v>40</v>
      </c>
      <c r="G67" s="39">
        <v>0.95</v>
      </c>
      <c r="H67" s="20">
        <f t="shared" si="3"/>
        <v>2.375</v>
      </c>
      <c r="I67" s="54"/>
      <c r="J67" s="16" t="s">
        <v>42</v>
      </c>
    </row>
    <row r="68" spans="1:10" ht="33">
      <c r="A68" s="32">
        <f t="shared" si="1"/>
        <v>59</v>
      </c>
      <c r="B68" s="30" t="s">
        <v>157</v>
      </c>
      <c r="C68" s="31">
        <v>2.4</v>
      </c>
      <c r="D68" s="21">
        <v>43532</v>
      </c>
      <c r="E68" s="21" t="s">
        <v>47</v>
      </c>
      <c r="F68" s="29" t="s">
        <v>40</v>
      </c>
      <c r="G68" s="39">
        <v>0.9</v>
      </c>
      <c r="H68" s="20">
        <f t="shared" si="3"/>
        <v>2.16</v>
      </c>
      <c r="I68" s="54"/>
      <c r="J68" s="16" t="s">
        <v>42</v>
      </c>
    </row>
    <row r="69" spans="1:10" ht="49.5">
      <c r="A69" s="32">
        <f t="shared" si="1"/>
        <v>60</v>
      </c>
      <c r="B69" s="30" t="s">
        <v>158</v>
      </c>
      <c r="C69" s="27">
        <v>1.9</v>
      </c>
      <c r="D69" s="21">
        <v>43532</v>
      </c>
      <c r="E69" s="21" t="s">
        <v>153</v>
      </c>
      <c r="F69" s="29" t="s">
        <v>40</v>
      </c>
      <c r="G69" s="39">
        <v>0.8</v>
      </c>
      <c r="H69" s="20">
        <f t="shared" si="3"/>
        <v>1.52</v>
      </c>
      <c r="I69" s="54"/>
      <c r="J69" s="16" t="s">
        <v>42</v>
      </c>
    </row>
    <row r="70" spans="1:10" ht="33">
      <c r="A70" s="32">
        <f t="shared" si="1"/>
        <v>61</v>
      </c>
      <c r="B70" s="30" t="s">
        <v>159</v>
      </c>
      <c r="C70" s="32">
        <v>1.82</v>
      </c>
      <c r="D70" s="21">
        <v>43532</v>
      </c>
      <c r="E70" s="21" t="s">
        <v>77</v>
      </c>
      <c r="F70" s="29" t="s">
        <v>40</v>
      </c>
      <c r="G70" s="39">
        <v>0.65</v>
      </c>
      <c r="H70" s="20">
        <f t="shared" si="3"/>
        <v>1.1830000000000001</v>
      </c>
      <c r="I70" s="54"/>
      <c r="J70" s="16" t="s">
        <v>42</v>
      </c>
    </row>
    <row r="71" spans="1:10" ht="49.5">
      <c r="A71" s="32">
        <f t="shared" si="1"/>
        <v>62</v>
      </c>
      <c r="B71" s="30" t="s">
        <v>160</v>
      </c>
      <c r="C71" s="27">
        <v>1.8</v>
      </c>
      <c r="D71" s="21">
        <v>43532</v>
      </c>
      <c r="E71" s="21" t="s">
        <v>137</v>
      </c>
      <c r="F71" s="15" t="s">
        <v>40</v>
      </c>
      <c r="G71" s="39">
        <v>0.75</v>
      </c>
      <c r="H71" s="20">
        <f t="shared" si="3"/>
        <v>1.35</v>
      </c>
      <c r="I71" s="54"/>
      <c r="J71" s="16" t="s">
        <v>69</v>
      </c>
    </row>
    <row r="72" spans="1:10">
      <c r="A72" s="32">
        <f t="shared" si="1"/>
        <v>63</v>
      </c>
      <c r="B72" s="30" t="s">
        <v>161</v>
      </c>
      <c r="C72" s="32">
        <v>1.68</v>
      </c>
      <c r="D72" s="21">
        <v>43532</v>
      </c>
      <c r="E72" s="21" t="s">
        <v>112</v>
      </c>
      <c r="F72" s="15" t="s">
        <v>40</v>
      </c>
      <c r="G72" s="39">
        <v>0.5</v>
      </c>
      <c r="H72" s="20">
        <f t="shared" si="3"/>
        <v>0.84</v>
      </c>
      <c r="I72" s="54"/>
      <c r="J72" s="16" t="s">
        <v>42</v>
      </c>
    </row>
    <row r="73" spans="1:10" ht="66">
      <c r="A73" s="32">
        <f t="shared" si="1"/>
        <v>64</v>
      </c>
      <c r="B73" s="30" t="s">
        <v>162</v>
      </c>
      <c r="C73" s="32">
        <v>0.75</v>
      </c>
      <c r="D73" s="21">
        <v>43532</v>
      </c>
      <c r="E73" s="21" t="s">
        <v>117</v>
      </c>
      <c r="F73" s="15" t="s">
        <v>40</v>
      </c>
      <c r="G73" s="39">
        <v>0.65</v>
      </c>
      <c r="H73" s="20">
        <f t="shared" si="3"/>
        <v>0.48750000000000004</v>
      </c>
      <c r="I73" s="54"/>
      <c r="J73" s="16" t="s">
        <v>42</v>
      </c>
    </row>
    <row r="74" spans="1:10" ht="49.5">
      <c r="A74" s="32">
        <f t="shared" si="1"/>
        <v>65</v>
      </c>
      <c r="B74" s="30" t="s">
        <v>163</v>
      </c>
      <c r="C74" s="27">
        <v>0.5</v>
      </c>
      <c r="D74" s="21">
        <v>43532</v>
      </c>
      <c r="E74" s="21" t="s">
        <v>117</v>
      </c>
      <c r="F74" s="15" t="s">
        <v>66</v>
      </c>
      <c r="G74" s="39">
        <v>0.65</v>
      </c>
      <c r="H74" s="20">
        <f t="shared" si="3"/>
        <v>0.32500000000000001</v>
      </c>
      <c r="I74" s="55"/>
      <c r="J74" s="16" t="s">
        <v>42</v>
      </c>
    </row>
    <row r="75" spans="1:10">
      <c r="A75" s="16"/>
      <c r="B75" s="33" t="s">
        <v>164</v>
      </c>
      <c r="C75" s="17">
        <f>SUM(C4:C74)</f>
        <v>122.25600000000001</v>
      </c>
      <c r="D75" s="16"/>
      <c r="E75" s="16"/>
      <c r="F75" s="16"/>
      <c r="G75" s="16"/>
      <c r="H75" s="17">
        <f>SUM(H4:H74)</f>
        <v>90.019540000000006</v>
      </c>
      <c r="I75" s="16"/>
      <c r="J75" s="16"/>
    </row>
    <row r="76" spans="1:10">
      <c r="A76" s="16"/>
      <c r="B76" s="16"/>
      <c r="C76" s="16"/>
      <c r="D76" s="16"/>
      <c r="E76" s="16"/>
      <c r="F76" s="16"/>
      <c r="G76" s="16" t="s">
        <v>165</v>
      </c>
      <c r="H76" s="20">
        <f>H75/C75*100</f>
        <v>73.632001701347988</v>
      </c>
      <c r="I76" s="16"/>
      <c r="J76" s="16"/>
    </row>
  </sheetData>
  <autoFilter ref="A1:J76">
    <filterColumn colId="8" showButton="0"/>
  </autoFilter>
  <mergeCells count="10">
    <mergeCell ref="A2:J2"/>
    <mergeCell ref="I1:J1"/>
    <mergeCell ref="I4:I7"/>
    <mergeCell ref="I8:I17"/>
    <mergeCell ref="I18:I26"/>
    <mergeCell ref="I27:I35"/>
    <mergeCell ref="I36:I43"/>
    <mergeCell ref="I44:I50"/>
    <mergeCell ref="I51:I64"/>
    <mergeCell ref="I65:I74"/>
  </mergeCells>
  <pageMargins left="0.25" right="0.2" top="0.28999999999999998" bottom="0.22" header="0.2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Abstract</vt:lpstr>
      <vt:lpstr>19.06.2019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2019-06-20T05:43:03Z</dcterms:modified>
</cp:coreProperties>
</file>