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0730" windowHeight="11760" firstSheet="3" activeTab="3"/>
  </bookViews>
  <sheets>
    <sheet name="All sub diviison" sheetId="1" state="hidden" r:id="rId1"/>
    <sheet name="Modified dated 23.05.2017" sheetId="5" state="hidden" r:id="rId2"/>
    <sheet name="Modified dated 05.06.2017" sheetId="6" state="hidden" r:id="rId3"/>
    <sheet name="Desilting as on 18.08.2017" sheetId="8" r:id="rId4"/>
    <sheet name="Sheet2" sheetId="2" state="hidden" r:id="rId5"/>
    <sheet name="Sheet3" sheetId="3" state="hidden" r:id="rId6"/>
    <sheet name="sub division -I" sheetId="4" state="hidden" r:id="rId7"/>
  </sheets>
  <definedNames>
    <definedName name="_xlnm.Print_Titles" localSheetId="3">'Desilting as on 18.08.2017'!$7:$8</definedName>
  </definedNames>
  <calcPr calcId="124519"/>
</workbook>
</file>

<file path=xl/calcChain.xml><?xml version="1.0" encoding="utf-8"?>
<calcChain xmlns="http://schemas.openxmlformats.org/spreadsheetml/2006/main">
  <c r="H105" i="8"/>
  <c r="I105" s="1"/>
  <c r="H104"/>
  <c r="I104" s="1"/>
  <c r="I103"/>
  <c r="I102"/>
  <c r="I101"/>
  <c r="I100"/>
  <c r="I98"/>
  <c r="I97"/>
  <c r="H96"/>
  <c r="I96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I87"/>
  <c r="I86"/>
  <c r="I85"/>
  <c r="I84"/>
  <c r="H83"/>
  <c r="I83" s="1"/>
  <c r="I82"/>
  <c r="H81"/>
  <c r="I81" s="1"/>
  <c r="H80"/>
  <c r="I80" s="1"/>
  <c r="H79"/>
  <c r="I79" s="1"/>
  <c r="H78"/>
  <c r="I78"/>
  <c r="I77"/>
  <c r="I76"/>
  <c r="H75"/>
  <c r="I75"/>
  <c r="H74"/>
  <c r="I74" s="1"/>
  <c r="H73"/>
  <c r="I73" s="1"/>
  <c r="H72"/>
  <c r="I72" s="1"/>
  <c r="H71"/>
  <c r="I71" s="1"/>
  <c r="H70"/>
  <c r="I70" s="1"/>
  <c r="I34"/>
  <c r="I33"/>
  <c r="I32"/>
  <c r="I31"/>
  <c r="I30"/>
  <c r="I29"/>
  <c r="I28"/>
  <c r="I27"/>
  <c r="I26"/>
  <c r="I25"/>
  <c r="I24"/>
  <c r="H23"/>
  <c r="I23" s="1"/>
  <c r="H22"/>
  <c r="I22" s="1"/>
  <c r="H21"/>
  <c r="H20"/>
  <c r="I20"/>
  <c r="I19"/>
  <c r="I18"/>
  <c r="I17"/>
  <c r="I16"/>
  <c r="I15"/>
  <c r="I14"/>
  <c r="I13"/>
  <c r="I12"/>
  <c r="I11"/>
  <c r="C205"/>
  <c r="C200"/>
  <c r="C195"/>
  <c r="C181"/>
  <c r="C170"/>
  <c r="C156"/>
  <c r="C134"/>
  <c r="C124"/>
  <c r="C119"/>
  <c r="H259"/>
  <c r="H258"/>
  <c r="H229"/>
  <c r="I229" s="1"/>
  <c r="H227"/>
  <c r="I227" s="1"/>
  <c r="H225"/>
  <c r="I225" s="1"/>
  <c r="H224"/>
  <c r="I224" s="1"/>
  <c r="H223"/>
  <c r="I223" s="1"/>
  <c r="H222"/>
  <c r="I222" s="1"/>
  <c r="H215"/>
  <c r="H213"/>
  <c r="H212"/>
  <c r="I35" i="6"/>
  <c r="I34"/>
  <c r="I33"/>
  <c r="I32"/>
  <c r="I31"/>
  <c r="I30"/>
  <c r="I29"/>
  <c r="I28"/>
  <c r="I27"/>
  <c r="I26"/>
  <c r="H54"/>
  <c r="I54"/>
  <c r="H53"/>
  <c r="I53"/>
  <c r="H25"/>
  <c r="H24"/>
  <c r="H23"/>
  <c r="I23"/>
  <c r="H22"/>
  <c r="I22"/>
  <c r="H21"/>
  <c r="H20"/>
  <c r="I20"/>
  <c r="H19"/>
  <c r="I19"/>
  <c r="H18"/>
  <c r="I18"/>
  <c r="H11"/>
  <c r="H8"/>
  <c r="H7"/>
  <c r="G57"/>
  <c r="G46"/>
  <c r="G45"/>
  <c r="G44"/>
  <c r="I25"/>
  <c r="I24"/>
  <c r="I21"/>
  <c r="I17"/>
  <c r="G8" i="5"/>
  <c r="G9"/>
  <c r="G11"/>
  <c r="I12"/>
  <c r="I13"/>
  <c r="I15"/>
  <c r="I17"/>
  <c r="G18"/>
  <c r="I18"/>
  <c r="G19"/>
  <c r="I19"/>
  <c r="G20"/>
  <c r="I20"/>
  <c r="G21"/>
  <c r="I21"/>
  <c r="G22"/>
  <c r="I22"/>
  <c r="G23"/>
  <c r="I23"/>
  <c r="G24"/>
  <c r="I24"/>
  <c r="G25"/>
  <c r="I25"/>
  <c r="I26"/>
  <c r="G35"/>
  <c r="G36"/>
  <c r="G37"/>
  <c r="G42"/>
  <c r="G43"/>
  <c r="I45"/>
  <c r="G46"/>
  <c r="I53"/>
</calcChain>
</file>

<file path=xl/sharedStrings.xml><?xml version="1.0" encoding="utf-8"?>
<sst xmlns="http://schemas.openxmlformats.org/spreadsheetml/2006/main" count="1879" uniqueCount="502">
  <si>
    <t xml:space="preserve">Sl. No. </t>
  </si>
  <si>
    <t>Certificate</t>
  </si>
  <si>
    <t>Junior Engineer</t>
  </si>
  <si>
    <t>Assistant Engineer</t>
  </si>
  <si>
    <t>Executive Engineer</t>
  </si>
  <si>
    <t>Name of drain</t>
  </si>
  <si>
    <t>Contractor</t>
  </si>
  <si>
    <t>Length of drain</t>
  </si>
  <si>
    <t>Date of start</t>
  </si>
  <si>
    <t xml:space="preserve">Revised date of completion </t>
  </si>
  <si>
    <t>Estimated Qty. of silt</t>
  </si>
  <si>
    <t>% drain cleaned lengthwise</t>
  </si>
  <si>
    <t>Qty. of silt lifted and disposed off.</t>
  </si>
  <si>
    <t>B.J. Marg</t>
  </si>
  <si>
    <t>Rao Tula Ram Marg (RTR Marg)</t>
  </si>
  <si>
    <t>Zonal road No. 2 (Baba Balak Nath Marg)</t>
  </si>
  <si>
    <t>Zonal Road No. 6 (Hare Krishna Mehto Marg)</t>
  </si>
  <si>
    <t>M.M.Road</t>
  </si>
  <si>
    <t>Ullan Buttor Marg</t>
  </si>
  <si>
    <t>Nelson Mandela Marg</t>
  </si>
  <si>
    <t>Baba Gang Nath marg</t>
  </si>
  <si>
    <t>Outer Ring Road</t>
  </si>
  <si>
    <t>Vatika Road (DPS Vasant Kunj to MM road)</t>
  </si>
  <si>
    <t>Africa Avenue (Road No.9)</t>
  </si>
  <si>
    <t>Tamil Sangam Marg</t>
  </si>
  <si>
    <t>Major Som nath marg</t>
  </si>
  <si>
    <t>Kafi Azami Marg</t>
  </si>
  <si>
    <t>Church Road, R.K.Puram</t>
  </si>
  <si>
    <t>Babu Genu Marg, R.K.Puram</t>
  </si>
  <si>
    <t>Prem nath Dogra marg, R.K.Puram</t>
  </si>
  <si>
    <t xml:space="preserve">Kama Koti Marg </t>
  </si>
  <si>
    <t>Vivekanand Marg</t>
  </si>
  <si>
    <t>Venketeshwar Marg</t>
  </si>
  <si>
    <t>Ring Road (Under DMRC)</t>
  </si>
  <si>
    <t>Basant marg-I</t>
  </si>
  <si>
    <t>Basant Marg-II</t>
  </si>
  <si>
    <t>Poorvi Marg</t>
  </si>
  <si>
    <t>Paschimi Marg</t>
  </si>
  <si>
    <t>Munirka marg</t>
  </si>
  <si>
    <t>A-9 Street Road</t>
  </si>
  <si>
    <t>Ganga Ram Hospital Road</t>
  </si>
  <si>
    <t>PUSA Road</t>
  </si>
  <si>
    <t>Shankar Road</t>
  </si>
  <si>
    <t>Dr. K.S. Krishanan Marg</t>
  </si>
  <si>
    <t>PUSA Institute (IARI) Internal Road</t>
  </si>
  <si>
    <t>Dev Prakash Shastri marg (Road No. 25)</t>
  </si>
  <si>
    <t>Girdhari Lal Goswami Marg (Road No. 89)</t>
  </si>
  <si>
    <t>Ram Nath Vij Marg</t>
  </si>
  <si>
    <t>O.P. Bharti Marg 1</t>
  </si>
  <si>
    <t>O.P. Bharti Marg 2</t>
  </si>
  <si>
    <t>O.P. Bharti Marg 3</t>
  </si>
  <si>
    <t>O.P. Bharti Marg 4</t>
  </si>
  <si>
    <t>Upper Ridge Road (Vande Martram Marg)</t>
  </si>
  <si>
    <t>Mahatma gandhi Marg (Ring Road)</t>
  </si>
  <si>
    <t>NH-8</t>
  </si>
  <si>
    <t>Road No. 36(Sat Guru Ram Singh Marg)</t>
  </si>
  <si>
    <t>MM Road</t>
  </si>
  <si>
    <t>Sub division - 3</t>
  </si>
  <si>
    <t>Sub division -1</t>
  </si>
  <si>
    <t>Sub Division - 4</t>
  </si>
  <si>
    <t>Sub Division - 5</t>
  </si>
  <si>
    <t>M/s Amocon</t>
  </si>
  <si>
    <t>Sh. T.P. Singh</t>
  </si>
  <si>
    <t>Sh. Vinay Shankar</t>
  </si>
  <si>
    <t>1800 Mtr.</t>
  </si>
  <si>
    <t>3200 Mtr.</t>
  </si>
  <si>
    <t>1750 Mtr.</t>
  </si>
  <si>
    <t>700 Mtr.</t>
  </si>
  <si>
    <t>4250 Mtr.</t>
  </si>
  <si>
    <t>550 Mtr.</t>
  </si>
  <si>
    <t>5200 Mtr.</t>
  </si>
  <si>
    <t>2150 Mtr.</t>
  </si>
  <si>
    <t>6160 Mtr.</t>
  </si>
  <si>
    <t>15.05.2017</t>
  </si>
  <si>
    <t>15.04.2017</t>
  </si>
  <si>
    <t>01.06.2017</t>
  </si>
  <si>
    <t>Sub division - 2</t>
  </si>
  <si>
    <t>15.06.2017</t>
  </si>
  <si>
    <t>-</t>
  </si>
  <si>
    <t>M/s R.R. construction</t>
  </si>
  <si>
    <t>6800 Mtr.</t>
  </si>
  <si>
    <t>10.05.2017</t>
  </si>
  <si>
    <t>Sh. Brijpal Singh</t>
  </si>
  <si>
    <t>4400 Mtr.</t>
  </si>
  <si>
    <t>2200 Mtr.</t>
  </si>
  <si>
    <t>18.05.2017</t>
  </si>
  <si>
    <t>Sh. Bishwa Mohan Jha</t>
  </si>
  <si>
    <t>03.04.2017</t>
  </si>
  <si>
    <t>02.11.2017</t>
  </si>
  <si>
    <t>Sh. Rajnish Yadav</t>
  </si>
  <si>
    <t>04.04.2017</t>
  </si>
  <si>
    <t>25.03.2017</t>
  </si>
  <si>
    <t>03.08.2017</t>
  </si>
  <si>
    <t>17.07.2017</t>
  </si>
  <si>
    <t>1.50
actual 2.00 KM</t>
  </si>
  <si>
    <t>DETAILS OF DESILTING OF DRAIN UNDER SOUTH WEST ROAD - I AS ON DATED 22.05.2017</t>
  </si>
  <si>
    <t>No Drainage exit</t>
  </si>
  <si>
    <t>It is certified that the above mentioned information are correct</t>
  </si>
  <si>
    <t>It is certified that the above mentioned information are correct.</t>
  </si>
  <si>
    <t>Details of desilting of drains under South West Road - I, sub division - I</t>
  </si>
  <si>
    <t>Note: Lifted silt yet to be disposed</t>
  </si>
  <si>
    <t>Mahatma gandhi Marg (Ring Road) (both side)</t>
  </si>
  <si>
    <t>NH-8 (both side)</t>
  </si>
  <si>
    <t>Road No. 36(Sat Guru Ram Singh Marg) (both side)</t>
  </si>
  <si>
    <t>DETAILS OF DESILTING OF DRAIN UNDER SOUTH WEST ROAD - I AS ON DATED 23.05.2017</t>
  </si>
  <si>
    <t>Estimated Qty. of silt (appx.)</t>
  </si>
  <si>
    <t>Qty. of silt lifted and disposed off. (appx.)</t>
  </si>
  <si>
    <t>EE in Charge/ Mobile No.</t>
  </si>
  <si>
    <t>Name of Road/ drain</t>
  </si>
  <si>
    <t>Length of Road (Km)</t>
  </si>
  <si>
    <t>Date of start of De-silting</t>
  </si>
  <si>
    <t>Date of completion (1st Cycle)</t>
  </si>
  <si>
    <t>% drain cleaned (Lengthwise)</t>
  </si>
  <si>
    <t>Estimate Qty. of silt (cum)</t>
  </si>
  <si>
    <t>Sh. S K Sinha
9958469778</t>
  </si>
  <si>
    <t>Baba Balak Nath Marg</t>
  </si>
  <si>
    <t>Major Som Nath Marg</t>
  </si>
  <si>
    <t>Amar Shaheed Babu Genu Marg</t>
  </si>
  <si>
    <t>Kaifi Azmi Marg</t>
  </si>
  <si>
    <t>Swami Vivekanand Marg</t>
  </si>
  <si>
    <t>Church Road</t>
  </si>
  <si>
    <t>Munirka Marg</t>
  </si>
  <si>
    <t>Dr. Prem Nath Dogra Marg</t>
  </si>
  <si>
    <t>DETAILS OF DESILTING OF DRAINS UNDER SOUTH WEST ROAD - I AS ON DATED 05.06.2017</t>
  </si>
  <si>
    <t>Qty. of silt lifted and disposed off. (appx.) (M.T)</t>
  </si>
  <si>
    <t>venketeshwar marg</t>
  </si>
  <si>
    <t>amar shaheed babu genu marg</t>
  </si>
  <si>
    <t>swami vivekanand marg</t>
  </si>
  <si>
    <t>munirka marg</t>
  </si>
  <si>
    <t>poorvi marg</t>
  </si>
  <si>
    <t>Dr. Prem nath dogra marg</t>
  </si>
  <si>
    <t>basant marg</t>
  </si>
  <si>
    <t>paschimi marg</t>
  </si>
  <si>
    <t>M/s Amocon
M/s Sai Tube Well</t>
  </si>
  <si>
    <t>Sh. Bishwa Mohan Jha
M/s Sai Tube Well</t>
  </si>
  <si>
    <t>% drain cleaned (Lengthwise)
(2nd Cycle)</t>
  </si>
  <si>
    <t>Date of completion (2nd Cycle)</t>
  </si>
  <si>
    <t>31.08.17</t>
  </si>
  <si>
    <t>South West Road-I</t>
  </si>
  <si>
    <t>South West Road-II</t>
  </si>
  <si>
    <t>EE (C) (South West) Road 2 / R-21</t>
  </si>
  <si>
    <t>(Section-I)</t>
  </si>
  <si>
    <t xml:space="preserve">60 futa Road </t>
  </si>
  <si>
    <t>M/s Ram Charan Bansal
Agmt No :- 103/EE/ SWR-II/ PWD/2016-17</t>
  </si>
  <si>
    <t>21.03.2017</t>
  </si>
  <si>
    <t xml:space="preserve">A Block Road </t>
  </si>
  <si>
    <t xml:space="preserve">Central School Road </t>
  </si>
  <si>
    <t xml:space="preserve">Dabri Road </t>
  </si>
  <si>
    <t>Fire Station Road</t>
  </si>
  <si>
    <t>Lal Sai Marg to Pankha Road</t>
  </si>
  <si>
    <t xml:space="preserve">Ram Mandir Marg </t>
  </si>
  <si>
    <t xml:space="preserve">Road C-2/22 C-2/274 Road Janakpuri </t>
  </si>
  <si>
    <t>Road from Ram Mandir Marg to Mall Road (Connecting Road)</t>
  </si>
  <si>
    <t>Road From Shani Bazar to Ram Mandir Marg (Connecting Road)</t>
  </si>
  <si>
    <t xml:space="preserve">Shani Bazar Road </t>
  </si>
  <si>
    <t xml:space="preserve">Vidya Marg </t>
  </si>
  <si>
    <t xml:space="preserve">Mall Road </t>
  </si>
  <si>
    <t xml:space="preserve">Lal Sai Road </t>
  </si>
  <si>
    <t>Sh Surender Singh
Agmt No.:- 14/EE/ SWR-II/ PWD/2017-18/00457</t>
  </si>
  <si>
    <t>09.06.2017</t>
  </si>
  <si>
    <t xml:space="preserve">Old Pankha Road </t>
  </si>
  <si>
    <t xml:space="preserve">Pankha Road </t>
  </si>
  <si>
    <t>(Section-II)</t>
  </si>
  <si>
    <t xml:space="preserve">Nasir Pur Road </t>
  </si>
  <si>
    <t>M/s Ram Charan Bansal
Agmt No :- 102/EE/ SWR-II/ PWD/2016-17</t>
  </si>
  <si>
    <t>Internal Road C-1 to C-1A Block</t>
  </si>
  <si>
    <t xml:space="preserve">Palam Dabri Road </t>
  </si>
  <si>
    <t>Paras Public schol to L-103 Pocket-4 Chankya Puri Binda Pur</t>
  </si>
  <si>
    <t>Peer Baba Road</t>
  </si>
  <si>
    <t>Police Station Road</t>
  </si>
  <si>
    <t xml:space="preserve">Pt. Vishnu Dutt Marg </t>
  </si>
  <si>
    <t xml:space="preserve">Sagar Pur Road </t>
  </si>
  <si>
    <t xml:space="preserve">Satguru Ram Singh Marg </t>
  </si>
  <si>
    <t>Link Road (Pt. Vishnu Dutt Marg to Satguru Ram Singh Marg)</t>
  </si>
  <si>
    <t xml:space="preserve">Najafgarh Nagloi Road </t>
  </si>
  <si>
    <t>Sh. Surender Singh,
Agmt No:- 105/EE/ SWR-II/ PWD/2016-17</t>
  </si>
  <si>
    <t>Najafgarh Phirni</t>
  </si>
  <si>
    <t>Najafgarh Dhansa Road</t>
  </si>
  <si>
    <t xml:space="preserve">Najafgarh Dechaun Road </t>
  </si>
  <si>
    <t>M/s Anmol Infratech Pvt Ltd.
Agmt No:- 104/EE/ SWR-II/ PWD/2016-17</t>
  </si>
  <si>
    <t>Najafgarh Jaroda Road</t>
  </si>
  <si>
    <t xml:space="preserve">Najafgarh Kakrola Road </t>
  </si>
  <si>
    <t xml:space="preserve">Laxmi Chand Marg </t>
  </si>
  <si>
    <t>Sh. Surender Singh,
Agmt NO.;- 108/EE/ SWR-II/ PWD/2016-17</t>
  </si>
  <si>
    <t xml:space="preserve">Prithvi Singh Dagar Marg </t>
  </si>
  <si>
    <t xml:space="preserve">Jhatikara Morh to Jhatikara </t>
  </si>
  <si>
    <t>Sh. Surender Singh,
Agmt NO.;- 106/EE/ SWR-II/ PWD/2016-17</t>
  </si>
  <si>
    <t>Najafgarh Bijwasan Road</t>
  </si>
  <si>
    <t>EE (C) (South West) Road 2 / R-24</t>
  </si>
  <si>
    <t>Bhartal Road</t>
  </si>
  <si>
    <t>M/s Anmol Infratech Pvt Ltd.
Agmt No:- 105/EE/ SWR-II/ PWD/2016-17</t>
  </si>
  <si>
    <t xml:space="preserve">Goyla Deenpur Road </t>
  </si>
  <si>
    <t>Kapashera Bijwasan Road</t>
  </si>
  <si>
    <t xml:space="preserve">Link Road </t>
  </si>
  <si>
    <t>Old DG Road</t>
  </si>
  <si>
    <t>31.08.2017</t>
  </si>
  <si>
    <t>Yet to be informed by the agency</t>
  </si>
  <si>
    <t>1470 MT</t>
  </si>
  <si>
    <t>Sub Division -1</t>
  </si>
  <si>
    <t>Sub Division - 2</t>
  </si>
  <si>
    <t>Sub Division - 3</t>
  </si>
  <si>
    <t>Name of Road / Drain</t>
  </si>
  <si>
    <t>Yet to be start</t>
  </si>
  <si>
    <t>Desilting done by super sucker machine</t>
  </si>
  <si>
    <t>382 MT</t>
  </si>
  <si>
    <t xml:space="preserve">The drain is being cleaned by super sucker machines hence quanitity cannot be ascertained. However approx. Silt disposed out by S/S till date is 400 MT </t>
  </si>
  <si>
    <t xml:space="preserve">Work to be executed by super sucker machine                                          NIL </t>
  </si>
  <si>
    <t xml:space="preserve">The drain is being cleaned by super sucker machines hence quanitity cannot be ascertained. However approx. Silt disposed out by S/S till date is 280 MT </t>
  </si>
  <si>
    <t xml:space="preserve">1090 MT </t>
  </si>
  <si>
    <t xml:space="preserve">500 MT </t>
  </si>
  <si>
    <t xml:space="preserve">Not yet disposed </t>
  </si>
  <si>
    <t xml:space="preserve">890 MT </t>
  </si>
  <si>
    <t xml:space="preserve">100 MT </t>
  </si>
  <si>
    <t>Sh.J.P.Vashist 9917396164</t>
  </si>
  <si>
    <t xml:space="preserve">DETAILS OF DESILTING OF DRAINS UNDER SOUTH WEST CIRCLE/ SOUTH ZONE </t>
  </si>
  <si>
    <t>EE (C) (South West) Road 2 / R-22</t>
  </si>
  <si>
    <t>EE (C) (South West) Road 2 / R-23</t>
  </si>
  <si>
    <t>South Circle</t>
  </si>
  <si>
    <t>Sub-Divn.-SR-11</t>
  </si>
  <si>
    <t>75</t>
  </si>
  <si>
    <t>M.B. Road</t>
  </si>
  <si>
    <t>Nasir Ali</t>
  </si>
  <si>
    <t>16.03.2017</t>
  </si>
  <si>
    <t>01.09.2017</t>
  </si>
  <si>
    <t>Sh. Narender Mahajan
9933331859</t>
  </si>
  <si>
    <t>Devli Road</t>
  </si>
  <si>
    <t>M/S BULAND CONSTRUCTIONS</t>
  </si>
  <si>
    <t>IGNOU Road</t>
  </si>
  <si>
    <t>M/s RichCon Engineering Company</t>
  </si>
  <si>
    <t>Maharishi Balmiki Marg</t>
  </si>
  <si>
    <t>Durbal Nath Marg</t>
  </si>
  <si>
    <t>Raja Ram Marg</t>
  </si>
  <si>
    <t>H Block Dakshin Puri Road</t>
  </si>
  <si>
    <t>Firni Road</t>
  </si>
  <si>
    <t>West End Marg</t>
  </si>
  <si>
    <t>Old MB Road</t>
  </si>
  <si>
    <t>Total</t>
  </si>
  <si>
    <t>Sub-Divn.-SR-12</t>
  </si>
  <si>
    <t>100 Foota Road Chattarpur</t>
  </si>
  <si>
    <t>Ravi Tanwar</t>
  </si>
  <si>
    <t>840</t>
  </si>
  <si>
    <t>350</t>
  </si>
  <si>
    <t>60 Foota Road</t>
  </si>
  <si>
    <t>SSN Marg</t>
  </si>
  <si>
    <t>Sub-Divn.-SR-13 &amp; 15</t>
  </si>
  <si>
    <t>Gadai Pur Band Road</t>
  </si>
  <si>
    <t>Mandi Road</t>
  </si>
  <si>
    <t>90</t>
  </si>
  <si>
    <t>Dera Bhati Road</t>
  </si>
  <si>
    <t>M.G. Road</t>
  </si>
  <si>
    <t>Aya Nagr Road</t>
  </si>
  <si>
    <t xml:space="preserve">Ghitorni Road to CPWD Land </t>
  </si>
  <si>
    <t>Ghitorni Village Road</t>
  </si>
  <si>
    <t>MG Road to Ghitorni Village</t>
  </si>
  <si>
    <t>Sub-Divn.-SR-14</t>
  </si>
  <si>
    <t>Press Enclave (BRT to Saket Court)</t>
  </si>
  <si>
    <t>Family Court Road</t>
  </si>
  <si>
    <t>Pushp Vihar (Internal Road)</t>
  </si>
  <si>
    <t>H. Block Road</t>
  </si>
  <si>
    <t>100</t>
  </si>
  <si>
    <t>Road in front of H.No. C-11 to C-20 Malviya Nagar</t>
  </si>
  <si>
    <t>Appjay School Road</t>
  </si>
  <si>
    <t>Shekh Sarai Phase-1</t>
  </si>
  <si>
    <t>Khirki Road</t>
  </si>
  <si>
    <t>NBCC Plaza Road</t>
  </si>
  <si>
    <t>Birla Vidya Niketan</t>
  </si>
  <si>
    <t>Mandir Marg</t>
  </si>
  <si>
    <t>Pramod Mahajan Marg</t>
  </si>
  <si>
    <t>Main Road Sector-1, Pushp Vihar</t>
  </si>
  <si>
    <t>Pankaj Jewel Marg, Pushp Vihar</t>
  </si>
  <si>
    <t>Asian Market Road in Pushp Vihar</t>
  </si>
  <si>
    <t>Metro Enclave Road in Pushp Vihar</t>
  </si>
  <si>
    <t>Road between DDA Flat Masjid Moth Ph-II and Jahapanah Forest</t>
  </si>
  <si>
    <t>Road in front of Mother International School</t>
  </si>
  <si>
    <t xml:space="preserve">J Block Saket </t>
  </si>
  <si>
    <t>Apeejay School Road (Gurudwara to J Block Road).</t>
  </si>
  <si>
    <t>South Road-2 Division</t>
  </si>
  <si>
    <t>Sub Division - I</t>
  </si>
  <si>
    <t>August Kranti Marg.</t>
  </si>
  <si>
    <t>M/s Vision Constructions</t>
  </si>
  <si>
    <t>02.03.2017</t>
  </si>
  <si>
    <t>Sh. Jagdish Prasad
9560207879</t>
  </si>
  <si>
    <t>Balbir Saxena Marg</t>
  </si>
  <si>
    <t>Ch. Dilip Singh Marg, P.S. Hauz Khas</t>
  </si>
  <si>
    <t>Mahinder Singh Jain Marg Road / Gautam Nagar Road</t>
  </si>
  <si>
    <t>P-Block Road from August Kranti Marg via jain Mandir &amp; Dustbin to August Kranti Marg.</t>
  </si>
  <si>
    <t>Sudarshan Cinema Road.</t>
  </si>
  <si>
    <t>Gautam Nagar Road</t>
  </si>
  <si>
    <t>Road form Balbir Sxsena Marg to Ch. Dalip SinghMarg (NIFT Road), Hauz Khas</t>
  </si>
  <si>
    <t>Road form August Kranti marg to Aurobindo Marg (Subash Chopra Road), Hauz Khas</t>
  </si>
  <si>
    <t xml:space="preserve">Asiad Village peripheral road </t>
  </si>
  <si>
    <t>Siri Fort Road</t>
  </si>
  <si>
    <t xml:space="preserve">Total </t>
  </si>
  <si>
    <t xml:space="preserve">Sub Division - II </t>
  </si>
  <si>
    <t xml:space="preserve"> Sri Aurobindo Marg </t>
  </si>
  <si>
    <t>M/s Samridhi Construction,</t>
  </si>
  <si>
    <t>Outer Ring Road ( IIT Flyover to Africa Avenue Junction)</t>
  </si>
  <si>
    <t xml:space="preserve">Ch. Jhandu Singh Marg </t>
  </si>
  <si>
    <t>Ch. Harsukh Marg</t>
  </si>
  <si>
    <t>Ch. Hukum Chand Marg</t>
  </si>
  <si>
    <t>Green Park Market Road</t>
  </si>
  <si>
    <t>Narender Kumar Pandey Marg</t>
  </si>
  <si>
    <t>Hauz Khas Village Road</t>
  </si>
  <si>
    <t>Ring Road (Safdarjung to Hyatt)</t>
  </si>
  <si>
    <t>Sub Division - III</t>
  </si>
  <si>
    <t>Anuvart Marg</t>
  </si>
  <si>
    <t>Sh. Jagdish Prasad Meena</t>
  </si>
  <si>
    <t>Aruna Asaf Ali Road</t>
  </si>
  <si>
    <t>Vedant Deshika Marg</t>
  </si>
  <si>
    <t xml:space="preserve"> B-1 Telephone Exchange Road,Vasant Kunj (Mahipalpur Road to B-5 &amp; B-6 Road)</t>
  </si>
  <si>
    <t>DAV School Road Vasant Kunj</t>
  </si>
  <si>
    <t>Shiv Mandir to B-5 &amp; B-6 Road)</t>
  </si>
  <si>
    <t xml:space="preserve">D-1 &amp; D-2 Road, Vasant Kunj </t>
  </si>
  <si>
    <t xml:space="preserve">Sports Complex Road D-2,Vasant Kunj    </t>
  </si>
  <si>
    <t>Shaheed Jeet Singh</t>
  </si>
  <si>
    <t>Road from B 15/7 to BSES Office,Q.I.A.</t>
  </si>
  <si>
    <t>Peripheral Road of A Block of Q.I.A.</t>
  </si>
  <si>
    <t>Peripheral Road of C and B Block of Q.I.A.</t>
  </si>
  <si>
    <t>Sub Division - IV</t>
  </si>
  <si>
    <t>Outer Ring Road (Panchsheel to IIT Gate)</t>
  </si>
  <si>
    <t>Sh. Narendra Singh Yadav</t>
  </si>
  <si>
    <t>Outer Ring Road (Chirag Delhi to Panchsheel)</t>
  </si>
  <si>
    <t>A-1 Block, Panchsheel Enclave Road</t>
  </si>
  <si>
    <t>Sub Division - V</t>
  </si>
  <si>
    <t>S-Bend Road (Maharishi Dayanand Marg)</t>
  </si>
  <si>
    <t>Shivalik Road (Basant Kaur Marg)</t>
  </si>
  <si>
    <t>Guru Govind Singh Marg</t>
  </si>
  <si>
    <t>PWD Desilting Report (Preparedness for Monsoon)</t>
  </si>
  <si>
    <t>DESILTING UNDER PWD MAINTENANCE SOUTH EAST CIRCLE AS ON 18.08.2017</t>
  </si>
  <si>
    <t>South-East Circle</t>
  </si>
  <si>
    <t>EE/SER-I/R-11</t>
  </si>
  <si>
    <t>Raja Dheer Sain marg</t>
  </si>
  <si>
    <t>Er. Sheel Rajneesh, 8527021144</t>
  </si>
  <si>
    <t>Kalka Devi Marg</t>
  </si>
  <si>
    <t>Gaptain Gaur Marg</t>
  </si>
  <si>
    <t>Road No. 3 Andrews Ganj</t>
  </si>
  <si>
    <t>Road No. 7 Andrews Ganj</t>
  </si>
  <si>
    <t>Road No. 5 Andrews Ganj</t>
  </si>
  <si>
    <t>Road No. 2 Andrews Ganj</t>
  </si>
  <si>
    <t>Road No. 6 Andrews Ganj</t>
  </si>
  <si>
    <t>Kalka Devi Marg to Banglow Road</t>
  </si>
  <si>
    <t>Central Road to Back Ring Road to Lajpat Nagar-IV</t>
  </si>
  <si>
    <t>Dr. Moti Lal Jotwani Road to Lajpat Nagar-IV</t>
  </si>
  <si>
    <t>x</t>
  </si>
  <si>
    <t>Theka Road S.N. Puri</t>
  </si>
  <si>
    <t>Shri Niwas Puri internal Road MCD Store Round about via Maternity Home.</t>
  </si>
  <si>
    <t>S.N. Puri internal Road opposite Police Post S.N. Puri</t>
  </si>
  <si>
    <t>S.N. Puri internal Road Post office to CPWD Via Jal Board</t>
  </si>
  <si>
    <t>Banglow Road to Gidwani Marg Lajpat</t>
  </si>
  <si>
    <t>S.N. Puri Main Road from Cambridge School to CTC</t>
  </si>
  <si>
    <t>Mathura Road</t>
  </si>
  <si>
    <t>M/s Tripiurari Prasad Singh</t>
  </si>
  <si>
    <t>31.03.2017</t>
  </si>
  <si>
    <t>C.V. Raman Marg</t>
  </si>
  <si>
    <t>M.P. Road</t>
  </si>
  <si>
    <t>Gurudwara Road</t>
  </si>
  <si>
    <t>MMA Road</t>
  </si>
  <si>
    <t>Sukhdev Vihar</t>
  </si>
  <si>
    <t>Mata Mandir Road</t>
  </si>
  <si>
    <t>25.07.2017</t>
  </si>
  <si>
    <t>Ring Road from AIIMS to Bhairon Road 'T' Point</t>
  </si>
  <si>
    <t>15.08.2017</t>
  </si>
  <si>
    <t>950</t>
  </si>
  <si>
    <t>Feroz Gandhi Road, Lajpat Nagar</t>
  </si>
  <si>
    <t>15.07.2017</t>
  </si>
  <si>
    <t xml:space="preserve">208.46 </t>
  </si>
  <si>
    <t>150</t>
  </si>
  <si>
    <t>Vir Savarkar Marg, Lajpat Nagar</t>
  </si>
  <si>
    <t>208.46</t>
  </si>
  <si>
    <t>120</t>
  </si>
  <si>
    <t>Shiv Mandir Marg from Zonal Office to Ring Road</t>
  </si>
  <si>
    <t>168.75</t>
  </si>
  <si>
    <t>Bhisma Pitamah Road</t>
  </si>
  <si>
    <t>516.18</t>
  </si>
  <si>
    <t>260</t>
  </si>
  <si>
    <t>Road from B.P.Marg to Round about Defence Colony</t>
  </si>
  <si>
    <t>30.97</t>
  </si>
  <si>
    <t>28</t>
  </si>
  <si>
    <t>Josef Brass Titoo Marg (B.R.T.) (Lajpat Nagar Metro Station to Ambedkar Nagar)</t>
  </si>
  <si>
    <t>1240.81</t>
  </si>
  <si>
    <t>650</t>
  </si>
  <si>
    <t>2nd Entry (Sarai Kale Khan Red Light to Nizamuddin Railway Station)</t>
  </si>
  <si>
    <t>119.12</t>
  </si>
  <si>
    <t xml:space="preserve">Bhairon Road </t>
  </si>
  <si>
    <t>194.56</t>
  </si>
  <si>
    <t>Mathura Roads from DPS ro Ashram Chowk</t>
  </si>
  <si>
    <t>Sh. Chander Pal</t>
  </si>
  <si>
    <t>30.06.2017</t>
  </si>
  <si>
    <t>Hospital Road, Bhogal</t>
  </si>
  <si>
    <t>East Nixzamuddin Peripheral Road from Mathura Road to Railway Station, East Nizamudin</t>
  </si>
  <si>
    <t>Rajdoot Hotal to Preet Place, Jangpura, Extn</t>
  </si>
  <si>
    <t>Preet Place to Nizamuddin Railway Station, Jangura</t>
  </si>
  <si>
    <t>School Road, Jangpura Extn.</t>
  </si>
  <si>
    <t>Neela Gumbad to Lodhi Flyover, Nizamudin Basti</t>
  </si>
  <si>
    <t>Maharani Bagh from Manokarma Mandir to Sunlight Colony</t>
  </si>
  <si>
    <t>IV th Avenue Road, Lodhi Colony</t>
  </si>
  <si>
    <t>V th Avenue Road, Lodhi Colony</t>
  </si>
  <si>
    <t xml:space="preserve">X Road between Block No. 18 &amp; 14 Lodhi Colony </t>
  </si>
  <si>
    <t>Lodhi Road Indian Habitat Centre to Lodhi Flyover</t>
  </si>
  <si>
    <t>X Road between D-1 &amp; C-2 (F-24) Lodhi Colony</t>
  </si>
  <si>
    <t>X Road btween Block No. C-2 (176) &amp; C-2 (177) Lodhi Colony</t>
  </si>
  <si>
    <t>B.P.Marg to Coffee House Lodhi Colony</t>
  </si>
  <si>
    <t xml:space="preserve">F-1 Lodhi Colony to B.P. Flyover, Lodhi Colony </t>
  </si>
  <si>
    <t>Verdhman Marg from IV-th Avenue Road, B.P.Marg , Lodhi Colony</t>
  </si>
  <si>
    <t xml:space="preserve">Kushak Nallah to Sewa Nagar flyover , Sewa Nagar </t>
  </si>
  <si>
    <t>Kushak Nallah to CPWD Enquiry (Near O Block), Sewa Nagar</t>
  </si>
  <si>
    <t>Hanuman Mandir to Sewa Nagar Flyover, Sewa Nagar</t>
  </si>
  <si>
    <t>Railway Phatak to Subhasg Bazar, Sewa Nagar</t>
  </si>
  <si>
    <t>BRT from Bhairon Road T- Point to Defence Colony Flyover</t>
  </si>
  <si>
    <t>Sunder Nagar Peripherial Road, Sunder Nagar</t>
  </si>
  <si>
    <t>Ratan Lal Sahdev Marg, Defence Colony</t>
  </si>
  <si>
    <t>Gang Nath Marg, Safdurjunf Flyover to round about near Khushak Nallah</t>
  </si>
  <si>
    <t>EE/SER-II/R-21</t>
  </si>
  <si>
    <t>SA Road</t>
  </si>
  <si>
    <t>Sh. Suresh</t>
  </si>
  <si>
    <t>27.03.2017</t>
  </si>
  <si>
    <t>30.08.2017</t>
  </si>
  <si>
    <t>Er.  R.K. Sharma, 9818615817</t>
  </si>
  <si>
    <t>Maharaja Agarsen Marg</t>
  </si>
  <si>
    <t>Baba Fateh Singh Marg</t>
  </si>
  <si>
    <t>Hans Raj Sethi Marg</t>
  </si>
  <si>
    <t>A Block Double Storey (EPDP to Hans Raj Sethi Marg)</t>
  </si>
  <si>
    <t>Jaitpur Road</t>
  </si>
  <si>
    <t>Sh. Naresh Kumar</t>
  </si>
  <si>
    <t>04.12.2016</t>
  </si>
  <si>
    <t>Jaitpur Road -Meethapur Chowk to Gurudwara</t>
  </si>
  <si>
    <t>Higher Secondary School Meethapur</t>
  </si>
  <si>
    <t>Maharaja Agarsen marg</t>
  </si>
  <si>
    <t>M/s R.N. Construction Co</t>
  </si>
  <si>
    <t>30.03.2017</t>
  </si>
  <si>
    <t>Madanpur Khadar Road</t>
  </si>
  <si>
    <t>30.03.17</t>
  </si>
  <si>
    <t>Sarita Vihar Road</t>
  </si>
  <si>
    <t>Road No. 13 A</t>
  </si>
  <si>
    <t>Lala Lajpat Rai Marg to Raja Dheer Sen Marg</t>
  </si>
  <si>
    <t xml:space="preserve">M/s Gaurav Construction Co. </t>
  </si>
  <si>
    <t>Guru Nanak Market to lala Lajpat Rai Marg</t>
  </si>
  <si>
    <t>Nandi Vithi  Marg</t>
  </si>
  <si>
    <t>Link Road</t>
  </si>
  <si>
    <t>Road from BRT to Hans Raj Gupta Marg</t>
  </si>
  <si>
    <t>30.3.17</t>
  </si>
  <si>
    <t>Hans Raj Gupta Marg</t>
  </si>
  <si>
    <t xml:space="preserve">Lala Lajpat Rai Marg </t>
  </si>
  <si>
    <t>Guru Harkishan Public School to Nehru Place</t>
  </si>
  <si>
    <t>R Block GK-1 signal to Outer Ring Road</t>
  </si>
  <si>
    <t>Road from Vipin Chander Pal Marg to Police Station CR Park</t>
  </si>
  <si>
    <t>Savitri Cinema Road</t>
  </si>
  <si>
    <t>Surya Sen Marg</t>
  </si>
  <si>
    <t>MB Road</t>
  </si>
  <si>
    <t>M/s Buland Construction</t>
  </si>
  <si>
    <t>28.03.17</t>
  </si>
  <si>
    <t>Guru Ravi Dass Marg</t>
  </si>
  <si>
    <t>DDA Market Road</t>
  </si>
  <si>
    <t>KPS Road</t>
  </si>
  <si>
    <t>Suraj Kund Road</t>
  </si>
  <si>
    <t>Road No13</t>
  </si>
  <si>
    <t>10.4.2017</t>
  </si>
  <si>
    <t>EPDP Road</t>
  </si>
  <si>
    <t>10.04.2017</t>
  </si>
  <si>
    <t>Gurudwara Road GK-II</t>
  </si>
  <si>
    <t>Vipin Chander Pal Marg</t>
  </si>
  <si>
    <t>1</t>
  </si>
  <si>
    <t>23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</si>
  <si>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</si>
  <si>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</si>
  <si>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</si>
  <si>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</si>
  <si>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</si>
  <si>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</si>
  <si>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</si>
  <si>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</si>
  <si>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</si>
  <si>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</si>
  <si>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</si>
  <si>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</si>
  <si>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</si>
  <si>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</si>
  <si>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</si>
  <si>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</si>
  <si>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</si>
  <si>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</si>
  <si>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</si>
  <si>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</si>
  <si>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</si>
  <si>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</si>
  <si>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</si>
  <si>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</si>
  <si>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</si>
  <si>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</si>
  <si>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</si>
  <si>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</si>
  <si>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</si>
  <si>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</si>
  <si>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</si>
  <si>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</si>
  <si>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</si>
  <si>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</si>
  <si>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</si>
  <si>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</si>
  <si>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</si>
  <si>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</si>
  <si>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PWD CHIEF ENIGNEER (SOUTH M)</t>
  </si>
</sst>
</file>

<file path=xl/styles.xml><?xml version="1.0" encoding="utf-8"?>
<styleSheet xmlns="http://schemas.openxmlformats.org/spreadsheetml/2006/main">
  <numFmts count="1">
    <numFmt numFmtId="164" formatCode="0.000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1.5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5"/>
      <color indexed="8"/>
      <name val="Times New Roman"/>
      <family val="1"/>
    </font>
    <font>
      <sz val="12"/>
      <color indexed="8"/>
      <name val="Tahoma"/>
      <family val="2"/>
    </font>
    <font>
      <sz val="11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2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5"/>
      <color theme="1"/>
      <name val="Times New Roman"/>
      <family val="1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ahoma"/>
      <family val="2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Book Antiqua"/>
      <family val="1"/>
    </font>
    <font>
      <sz val="12"/>
      <color theme="1"/>
      <name val="Book Antiqua"/>
      <family val="1"/>
    </font>
    <font>
      <b/>
      <i/>
      <u/>
      <sz val="15"/>
      <color indexed="8"/>
      <name val="Times New Roman"/>
      <family val="1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</cellStyleXfs>
  <cellXfs count="241">
    <xf numFmtId="0" fontId="0" fillId="0" borderId="0" xfId="0"/>
    <xf numFmtId="0" fontId="23" fillId="2" borderId="1" xfId="0" applyFont="1" applyFill="1" applyBorder="1" applyAlignment="1">
      <alignment horizontal="center" vertical="top" wrapText="1"/>
    </xf>
    <xf numFmtId="0" fontId="24" fillId="0" borderId="1" xfId="3" applyFont="1" applyFill="1" applyBorder="1" applyAlignment="1">
      <alignment horizontal="justify" vertical="top" wrapText="1"/>
    </xf>
    <xf numFmtId="0" fontId="24" fillId="0" borderId="1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5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22" fillId="0" borderId="1" xfId="0" applyFont="1" applyBorder="1" applyAlignment="1">
      <alignment horizontal="center" vertical="top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6" fillId="0" borderId="1" xfId="0" applyFont="1" applyBorder="1" applyAlignment="1">
      <alignment vertical="top"/>
    </xf>
    <xf numFmtId="0" fontId="26" fillId="0" borderId="1" xfId="0" applyFont="1" applyBorder="1" applyAlignment="1">
      <alignment horizontal="center" vertical="top"/>
    </xf>
    <xf numFmtId="9" fontId="26" fillId="0" borderId="1" xfId="0" applyNumberFormat="1" applyFont="1" applyBorder="1" applyAlignment="1">
      <alignment horizontal="center" vertical="top"/>
    </xf>
    <xf numFmtId="0" fontId="23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3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 wrapText="1"/>
    </xf>
    <xf numFmtId="2" fontId="26" fillId="0" borderId="1" xfId="0" applyNumberFormat="1" applyFont="1" applyBorder="1" applyAlignment="1">
      <alignment horizontal="center" vertical="top"/>
    </xf>
    <xf numFmtId="0" fontId="23" fillId="0" borderId="0" xfId="0" applyFont="1" applyAlignment="1">
      <alignment vertical="top" wrapText="1"/>
    </xf>
    <xf numFmtId="0" fontId="26" fillId="0" borderId="0" xfId="0" applyFont="1" applyAlignment="1">
      <alignment horizontal="center" vertical="top"/>
    </xf>
    <xf numFmtId="0" fontId="26" fillId="2" borderId="1" xfId="0" applyFont="1" applyFill="1" applyBorder="1" applyAlignment="1">
      <alignment horizontal="center" vertical="top" wrapText="1"/>
    </xf>
    <xf numFmtId="0" fontId="26" fillId="0" borderId="1" xfId="3" applyFont="1" applyFill="1" applyBorder="1" applyAlignment="1">
      <alignment horizontal="justify" vertical="top" wrapText="1"/>
    </xf>
    <xf numFmtId="0" fontId="26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horizontal="justify" vertical="top" wrapText="1"/>
    </xf>
    <xf numFmtId="0" fontId="26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/>
    </xf>
    <xf numFmtId="0" fontId="23" fillId="0" borderId="1" xfId="3" applyFont="1" applyFill="1" applyBorder="1" applyAlignment="1">
      <alignment horizontal="justify" vertical="top" wrapText="1"/>
    </xf>
    <xf numFmtId="2" fontId="23" fillId="0" borderId="1" xfId="0" applyNumberFormat="1" applyFont="1" applyBorder="1" applyAlignment="1">
      <alignment horizontal="center" vertical="top"/>
    </xf>
    <xf numFmtId="9" fontId="23" fillId="0" borderId="1" xfId="0" applyNumberFormat="1" applyFont="1" applyBorder="1" applyAlignment="1">
      <alignment horizontal="center" vertical="top"/>
    </xf>
    <xf numFmtId="0" fontId="2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horizontal="justify" vertical="top" wrapText="1"/>
    </xf>
    <xf numFmtId="0" fontId="23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2" fontId="29" fillId="0" borderId="1" xfId="0" applyNumberFormat="1" applyFont="1" applyBorder="1" applyAlignment="1">
      <alignment horizontal="center" vertical="top"/>
    </xf>
    <xf numFmtId="2" fontId="4" fillId="0" borderId="0" xfId="0" applyNumberFormat="1" applyFont="1" applyAlignment="1">
      <alignment horizontal="center" vertical="top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top"/>
    </xf>
    <xf numFmtId="0" fontId="26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6" fillId="0" borderId="0" xfId="0" applyFont="1" applyAlignment="1">
      <alignment vertical="center"/>
    </xf>
    <xf numFmtId="2" fontId="26" fillId="0" borderId="1" xfId="0" applyNumberFormat="1" applyFont="1" applyBorder="1" applyAlignment="1">
      <alignment horizontal="center" vertical="center"/>
    </xf>
    <xf numFmtId="9" fontId="2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32" fillId="0" borderId="1" xfId="0" applyFont="1" applyBorder="1" applyAlignment="1">
      <alignment vertical="top" wrapText="1"/>
    </xf>
    <xf numFmtId="14" fontId="24" fillId="2" borderId="1" xfId="5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top" wrapText="1"/>
    </xf>
    <xf numFmtId="0" fontId="24" fillId="2" borderId="1" xfId="5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top"/>
    </xf>
    <xf numFmtId="9" fontId="8" fillId="2" borderId="1" xfId="0" applyNumberFormat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vertical="top"/>
    </xf>
    <xf numFmtId="49" fontId="8" fillId="2" borderId="1" xfId="0" applyNumberFormat="1" applyFont="1" applyFill="1" applyBorder="1" applyAlignment="1">
      <alignment horizontal="justify" vertical="top"/>
    </xf>
    <xf numFmtId="0" fontId="33" fillId="2" borderId="1" xfId="5" applyFont="1" applyFill="1" applyBorder="1" applyAlignment="1">
      <alignment horizontal="center" vertical="center" wrapText="1"/>
    </xf>
    <xf numFmtId="0" fontId="34" fillId="2" borderId="1" xfId="5" applyFont="1" applyFill="1" applyBorder="1" applyAlignment="1">
      <alignment vertical="center" wrapText="1"/>
    </xf>
    <xf numFmtId="9" fontId="10" fillId="2" borderId="1" xfId="0" applyNumberFormat="1" applyFont="1" applyFill="1" applyBorder="1" applyAlignment="1">
      <alignment vertical="top" wrapText="1"/>
    </xf>
    <xf numFmtId="0" fontId="13" fillId="0" borderId="1" xfId="2" applyFont="1" applyBorder="1" applyAlignment="1" applyProtection="1">
      <alignment vertical="top"/>
    </xf>
    <xf numFmtId="0" fontId="35" fillId="3" borderId="1" xfId="0" applyFont="1" applyFill="1" applyBorder="1" applyAlignment="1">
      <alignment horizontal="center" vertical="top" wrapText="1"/>
    </xf>
    <xf numFmtId="0" fontId="13" fillId="0" borderId="1" xfId="2" applyFont="1" applyBorder="1" applyAlignment="1" applyProtection="1">
      <alignment vertical="top" wrapText="1"/>
    </xf>
    <xf numFmtId="0" fontId="36" fillId="0" borderId="3" xfId="0" applyFont="1" applyBorder="1" applyAlignment="1">
      <alignment vertical="top"/>
    </xf>
    <xf numFmtId="2" fontId="24" fillId="2" borderId="1" xfId="5" applyNumberFormat="1" applyFont="1" applyFill="1" applyBorder="1" applyAlignment="1">
      <alignment horizontal="center" vertical="center" wrapText="1"/>
    </xf>
    <xf numFmtId="2" fontId="35" fillId="3" borderId="1" xfId="0" applyNumberFormat="1" applyFont="1" applyFill="1" applyBorder="1" applyAlignment="1">
      <alignment horizontal="center" vertical="top" wrapText="1"/>
    </xf>
    <xf numFmtId="0" fontId="37" fillId="0" borderId="1" xfId="0" applyFont="1" applyBorder="1" applyAlignment="1">
      <alignment vertical="top"/>
    </xf>
    <xf numFmtId="0" fontId="13" fillId="0" borderId="1" xfId="2" applyFont="1" applyFill="1" applyBorder="1" applyAlignment="1" applyProtection="1">
      <alignment vertical="top"/>
    </xf>
    <xf numFmtId="2" fontId="24" fillId="0" borderId="1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top" wrapText="1"/>
    </xf>
    <xf numFmtId="2" fontId="2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/>
    </xf>
    <xf numFmtId="14" fontId="26" fillId="0" borderId="1" xfId="0" quotePrefix="1" applyNumberFormat="1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9" fontId="15" fillId="2" borderId="1" xfId="0" applyNumberFormat="1" applyFont="1" applyFill="1" applyBorder="1" applyAlignment="1">
      <alignment horizontal="center" vertical="center" wrapText="1" readingOrder="1"/>
    </xf>
    <xf numFmtId="2" fontId="26" fillId="2" borderId="1" xfId="5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164" fontId="26" fillId="0" borderId="1" xfId="0" applyNumberFormat="1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 wrapText="1"/>
    </xf>
    <xf numFmtId="9" fontId="2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readingOrder="1"/>
    </xf>
    <xf numFmtId="0" fontId="26" fillId="2" borderId="1" xfId="5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/>
    </xf>
    <xf numFmtId="14" fontId="26" fillId="2" borderId="1" xfId="0" quotePrefix="1" applyNumberFormat="1" applyFont="1" applyFill="1" applyBorder="1" applyAlignment="1">
      <alignment horizontal="center" vertical="center" wrapText="1"/>
    </xf>
    <xf numFmtId="9" fontId="41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9" fontId="41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top" wrapText="1"/>
    </xf>
    <xf numFmtId="2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justify" vertical="top"/>
    </xf>
    <xf numFmtId="49" fontId="26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 vertical="top"/>
    </xf>
    <xf numFmtId="2" fontId="28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164" fontId="27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justify" vertical="top"/>
    </xf>
    <xf numFmtId="0" fontId="23" fillId="2" borderId="1" xfId="0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top"/>
    </xf>
    <xf numFmtId="0" fontId="26" fillId="0" borderId="1" xfId="0" applyFont="1" applyBorder="1" applyAlignment="1">
      <alignment horizontal="left" vertical="top" wrapText="1"/>
    </xf>
    <xf numFmtId="9" fontId="26" fillId="0" borderId="1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 indent="1"/>
    </xf>
    <xf numFmtId="2" fontId="23" fillId="0" borderId="1" xfId="0" applyNumberFormat="1" applyFont="1" applyFill="1" applyBorder="1" applyAlignment="1">
      <alignment horizontal="center" vertical="center" wrapText="1"/>
    </xf>
    <xf numFmtId="2" fontId="26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9" fontId="44" fillId="0" borderId="1" xfId="7" applyFont="1" applyBorder="1" applyAlignment="1">
      <alignment horizontal="center" vertical="center" wrapText="1"/>
    </xf>
    <xf numFmtId="2" fontId="44" fillId="0" borderId="1" xfId="0" applyNumberFormat="1" applyFont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/>
    </xf>
    <xf numFmtId="9" fontId="16" fillId="2" borderId="1" xfId="7" applyFont="1" applyFill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center" wrapText="1"/>
    </xf>
    <xf numFmtId="9" fontId="45" fillId="0" borderId="1" xfId="0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9" fontId="17" fillId="2" borderId="1" xfId="0" applyNumberFormat="1" applyFont="1" applyFill="1" applyBorder="1" applyAlignment="1">
      <alignment horizontal="center" vertical="center"/>
    </xf>
    <xf numFmtId="0" fontId="26" fillId="0" borderId="1" xfId="5" applyFont="1" applyBorder="1" applyAlignment="1">
      <alignment horizontal="left" vertical="top" wrapText="1"/>
    </xf>
    <xf numFmtId="9" fontId="18" fillId="2" borderId="1" xfId="0" applyNumberFormat="1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49" fontId="45" fillId="0" borderId="1" xfId="0" applyNumberFormat="1" applyFont="1" applyBorder="1" applyAlignment="1">
      <alignment horizontal="center" vertical="center"/>
    </xf>
    <xf numFmtId="49" fontId="45" fillId="0" borderId="1" xfId="0" applyNumberFormat="1" applyFont="1" applyBorder="1" applyAlignment="1">
      <alignment horizontal="center" vertical="center" wrapText="1"/>
    </xf>
    <xf numFmtId="9" fontId="45" fillId="2" borderId="1" xfId="0" applyNumberFormat="1" applyFont="1" applyFill="1" applyBorder="1" applyAlignment="1">
      <alignment horizontal="center" vertical="center" wrapText="1"/>
    </xf>
    <xf numFmtId="1" fontId="44" fillId="0" borderId="1" xfId="0" applyNumberFormat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14" fontId="26" fillId="2" borderId="1" xfId="5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26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top"/>
    </xf>
    <xf numFmtId="0" fontId="26" fillId="4" borderId="0" xfId="0" applyFont="1" applyFill="1" applyAlignment="1">
      <alignment horizontal="center" vertical="center"/>
    </xf>
    <xf numFmtId="0" fontId="23" fillId="0" borderId="1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/>
    </xf>
    <xf numFmtId="0" fontId="38" fillId="0" borderId="4" xfId="0" applyFont="1" applyBorder="1" applyAlignment="1">
      <alignment horizontal="center" vertical="top"/>
    </xf>
    <xf numFmtId="0" fontId="38" fillId="0" borderId="5" xfId="0" applyFont="1" applyBorder="1" applyAlignment="1">
      <alignment horizontal="center" vertical="top"/>
    </xf>
    <xf numFmtId="0" fontId="38" fillId="0" borderId="6" xfId="0" applyFont="1" applyBorder="1" applyAlignment="1">
      <alignment horizontal="center" vertical="top"/>
    </xf>
    <xf numFmtId="0" fontId="23" fillId="0" borderId="1" xfId="0" applyFont="1" applyBorder="1" applyAlignment="1">
      <alignment horizontal="left" vertical="top"/>
    </xf>
    <xf numFmtId="0" fontId="39" fillId="0" borderId="1" xfId="0" applyFont="1" applyBorder="1" applyAlignment="1">
      <alignment horizontal="center" vertical="top"/>
    </xf>
    <xf numFmtId="0" fontId="23" fillId="0" borderId="3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30" fillId="0" borderId="2" xfId="0" applyFont="1" applyBorder="1" applyAlignment="1">
      <alignment horizontal="center" vertical="top"/>
    </xf>
    <xf numFmtId="0" fontId="23" fillId="4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top"/>
    </xf>
    <xf numFmtId="0" fontId="12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top" wrapText="1"/>
    </xf>
    <xf numFmtId="0" fontId="40" fillId="0" borderId="7" xfId="0" applyFont="1" applyBorder="1" applyAlignment="1">
      <alignment horizontal="center" vertical="top"/>
    </xf>
    <xf numFmtId="0" fontId="40" fillId="0" borderId="8" xfId="0" applyFont="1" applyBorder="1" applyAlignment="1">
      <alignment horizontal="center" vertical="top"/>
    </xf>
    <xf numFmtId="9" fontId="7" fillId="2" borderId="3" xfId="0" applyNumberFormat="1" applyFont="1" applyFill="1" applyBorder="1" applyAlignment="1">
      <alignment horizontal="center" vertical="top" wrapText="1"/>
    </xf>
    <xf numFmtId="9" fontId="7" fillId="2" borderId="7" xfId="0" applyNumberFormat="1" applyFont="1" applyFill="1" applyBorder="1" applyAlignment="1">
      <alignment horizontal="center" vertical="top" wrapText="1"/>
    </xf>
    <xf numFmtId="9" fontId="7" fillId="2" borderId="8" xfId="0" applyNumberFormat="1" applyFont="1" applyFill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0" fontId="32" fillId="0" borderId="7" xfId="0" applyFont="1" applyBorder="1" applyAlignment="1">
      <alignment horizontal="center" vertical="top" wrapText="1"/>
    </xf>
    <xf numFmtId="0" fontId="32" fillId="0" borderId="8" xfId="0" applyFont="1" applyBorder="1" applyAlignment="1">
      <alignment horizontal="center" vertical="top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justify" vertical="top" wrapText="1"/>
    </xf>
    <xf numFmtId="49" fontId="9" fillId="2" borderId="7" xfId="0" applyNumberFormat="1" applyFont="1" applyFill="1" applyBorder="1" applyAlignment="1">
      <alignment horizontal="justify" vertical="top" wrapText="1"/>
    </xf>
    <xf numFmtId="49" fontId="9" fillId="2" borderId="8" xfId="0" applyNumberFormat="1" applyFont="1" applyFill="1" applyBorder="1" applyAlignment="1">
      <alignment horizontal="justify" vertical="top" wrapText="1"/>
    </xf>
    <xf numFmtId="0" fontId="31" fillId="0" borderId="3" xfId="0" applyFont="1" applyFill="1" applyBorder="1" applyAlignment="1">
      <alignment horizontal="center" vertical="top" wrapText="1"/>
    </xf>
    <xf numFmtId="0" fontId="31" fillId="0" borderId="7" xfId="0" applyFont="1" applyFill="1" applyBorder="1" applyAlignment="1">
      <alignment horizontal="center" vertical="top" wrapText="1"/>
    </xf>
    <xf numFmtId="0" fontId="31" fillId="0" borderId="8" xfId="0" applyFont="1" applyFill="1" applyBorder="1" applyAlignment="1">
      <alignment horizontal="center" vertical="top" wrapText="1"/>
    </xf>
    <xf numFmtId="9" fontId="11" fillId="2" borderId="3" xfId="0" applyNumberFormat="1" applyFont="1" applyFill="1" applyBorder="1" applyAlignment="1">
      <alignment horizontal="left" vertical="top" wrapText="1"/>
    </xf>
    <xf numFmtId="9" fontId="11" fillId="2" borderId="7" xfId="0" applyNumberFormat="1" applyFont="1" applyFill="1" applyBorder="1" applyAlignment="1">
      <alignment horizontal="left" vertical="top" wrapText="1"/>
    </xf>
    <xf numFmtId="9" fontId="11" fillId="2" borderId="8" xfId="0" applyNumberFormat="1" applyFont="1" applyFill="1" applyBorder="1" applyAlignment="1">
      <alignment horizontal="left" vertical="top" wrapText="1"/>
    </xf>
    <xf numFmtId="9" fontId="8" fillId="2" borderId="3" xfId="0" applyNumberFormat="1" applyFont="1" applyFill="1" applyBorder="1" applyAlignment="1">
      <alignment horizontal="center" vertical="center"/>
    </xf>
    <xf numFmtId="9" fontId="8" fillId="2" borderId="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9" fontId="2" fillId="2" borderId="1" xfId="0" quotePrefix="1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6" fillId="2" borderId="1" xfId="5" quotePrefix="1" applyFont="1" applyFill="1" applyBorder="1" applyAlignment="1">
      <alignment horizontal="center" vertical="center" wrapText="1"/>
    </xf>
    <xf numFmtId="0" fontId="26" fillId="2" borderId="1" xfId="5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26" fillId="2" borderId="1" xfId="5" applyNumberFormat="1" applyFont="1" applyFill="1" applyBorder="1" applyAlignment="1">
      <alignment horizontal="center" vertical="center" wrapText="1"/>
    </xf>
    <xf numFmtId="0" fontId="46" fillId="2" borderId="0" xfId="0" applyFont="1" applyFill="1" applyAlignment="1">
      <alignment horizontal="right"/>
    </xf>
    <xf numFmtId="0" fontId="42" fillId="2" borderId="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 vertical="top"/>
    </xf>
    <xf numFmtId="0" fontId="23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top"/>
    </xf>
    <xf numFmtId="0" fontId="47" fillId="0" borderId="0" xfId="0" applyFont="1" applyBorder="1" applyAlignment="1">
      <alignment horizontal="center" vertical="top"/>
    </xf>
  </cellXfs>
  <cellStyles count="8">
    <cellStyle name="Excel Built-in Normal" xfId="1"/>
    <cellStyle name="Hyperlink" xfId="2" builtinId="8"/>
    <cellStyle name="Normal" xfId="0" builtinId="0"/>
    <cellStyle name="Normal 2" xfId="3"/>
    <cellStyle name="Normal 2 2" xfId="4"/>
    <cellStyle name="Normal 3" xfId="5"/>
    <cellStyle name="Normal 5" xfId="6"/>
    <cellStyle name="Percent" xfId="7" builtin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4" name="TextBox 3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5" name="TextBox 4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6" name="TextBox 5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7" name="TextBox 6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8" name="TextBox 7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9" name="TextBox 8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0" name="TextBox 9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1" name="TextBox 10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2" name="TextBox 11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3" name="TextBox 12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4" name="TextBox 13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5" name="TextBox 14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6" name="TextBox 15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7" name="TextBox 16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8" name="TextBox 17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9" name="TextBox 18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20" name="TextBox 19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21" name="TextBox 20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22" name="TextBox 21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23" name="TextBox 22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24" name="TextBox 23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25" name="TextBox 24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26" name="TextBox 25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27" name="TextBox 26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28" name="TextBox 27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29" name="TextBox 28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30" name="TextBox 29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31" name="TextBox 30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32" name="TextBox 31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33" name="TextBox 32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34" name="TextBox 33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35" name="TextBox 34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36" name="TextBox 35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37" name="TextBox 36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38" name="TextBox 37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39" name="TextBox 38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40" name="TextBox 39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41" name="TextBox 40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42" name="TextBox 41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43" name="TextBox 42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44" name="TextBox 43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45" name="TextBox 44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46" name="TextBox 45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47" name="TextBox 46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48" name="TextBox 47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49" name="TextBox 48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50" name="TextBox 49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51" name="TextBox 50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52" name="TextBox 51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53" name="TextBox 52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54" name="TextBox 53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55" name="TextBox 54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56" name="TextBox 55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57" name="TextBox 56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58" name="TextBox 57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59" name="TextBox 58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60" name="TextBox 59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61" name="TextBox 60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62" name="TextBox 61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63" name="TextBox 62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64" name="TextBox 63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65" name="TextBox 64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66" name="TextBox 65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67" name="TextBox 66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68" name="TextBox 67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69" name="TextBox 68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70" name="TextBox 69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71" name="TextBox 70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72" name="TextBox 71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73" name="TextBox 72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74" name="TextBox 73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75" name="TextBox 74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76" name="TextBox 75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77" name="TextBox 76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78" name="TextBox 77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79" name="TextBox 78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80" name="TextBox 79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81" name="TextBox 80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82" name="TextBox 81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83" name="TextBox 82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84" name="TextBox 83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85" name="TextBox 84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86" name="TextBox 85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87" name="TextBox 86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88" name="TextBox 87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89" name="TextBox 88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90" name="TextBox 89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91" name="TextBox 90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92" name="TextBox 91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93" name="TextBox 92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94" name="TextBox 93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95" name="TextBox 94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96" name="TextBox 95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97" name="TextBox 96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98" name="TextBox 97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99" name="TextBox 98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00" name="TextBox 99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01" name="TextBox 100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02" name="TextBox 101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03" name="TextBox 102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04" name="TextBox 103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05" name="TextBox 104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06" name="TextBox 105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07" name="TextBox 106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08" name="TextBox 107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09" name="TextBox 108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10" name="TextBox 109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11" name="TextBox 110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12" name="TextBox 111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13" name="TextBox 112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14" name="TextBox 113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15" name="TextBox 114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16" name="TextBox 115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17" name="TextBox 116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18" name="TextBox 117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19" name="TextBox 118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20" name="TextBox 119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21" name="TextBox 120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22" name="TextBox 121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23" name="TextBox 122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24" name="TextBox 123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25" name="TextBox 124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26" name="TextBox 125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27" name="TextBox 126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28" name="TextBox 127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29" name="TextBox 128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30" name="TextBox 129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31" name="TextBox 130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32" name="TextBox 131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33" name="TextBox 132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34" name="TextBox 133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35" name="TextBox 134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36" name="TextBox 135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37" name="TextBox 136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38" name="TextBox 137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39" name="TextBox 138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40" name="TextBox 139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41" name="TextBox 140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42" name="TextBox 141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43" name="TextBox 142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44" name="TextBox 143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45" name="TextBox 144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46" name="TextBox 145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47" name="TextBox 146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48" name="TextBox 147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49" name="TextBox 148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50" name="TextBox 149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51" name="TextBox 150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52" name="TextBox 151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53" name="TextBox 152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54" name="TextBox 153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55" name="TextBox 154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56" name="TextBox 155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57" name="TextBox 156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58" name="TextBox 157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59" name="TextBox 158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60" name="TextBox 159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61" name="TextBox 160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62" name="TextBox 161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63" name="TextBox 162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64" name="TextBox 163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65" name="TextBox 164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66" name="TextBox 165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67" name="TextBox 166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68" name="TextBox 167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69" name="TextBox 168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70" name="TextBox 169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71" name="TextBox 170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72" name="TextBox 171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73" name="TextBox 172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74" name="TextBox 173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75" name="TextBox 174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76" name="TextBox 175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77" name="TextBox 176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78" name="TextBox 177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79" name="TextBox 178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80" name="TextBox 179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81" name="TextBox 180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82" name="TextBox 181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83" name="TextBox 182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84" name="TextBox 183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85" name="TextBox 184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86" name="TextBox 185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87" name="TextBox 186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88" name="TextBox 187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89" name="TextBox 188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90" name="TextBox 189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20</xdr:row>
      <xdr:rowOff>0</xdr:rowOff>
    </xdr:from>
    <xdr:ext cx="194454" cy="283457"/>
    <xdr:sp macro="" textlink="">
      <xdr:nvSpPr>
        <xdr:cNvPr id="191" name="TextBox 190">
          <a:extLst>
            <a:ext uri="{FF2B5EF4-FFF2-40B4-BE49-F238E27FC236}"/>
          </a:extLst>
        </xdr:cNvPr>
        <xdr:cNvSpPr txBox="1"/>
      </xdr:nvSpPr>
      <xdr:spPr>
        <a:xfrm>
          <a:off x="2026472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20</xdr:row>
      <xdr:rowOff>0</xdr:rowOff>
    </xdr:from>
    <xdr:ext cx="184731" cy="283457"/>
    <xdr:sp macro="" textlink="">
      <xdr:nvSpPr>
        <xdr:cNvPr id="192" name="TextBox 191">
          <a:extLst>
            <a:ext uri="{FF2B5EF4-FFF2-40B4-BE49-F238E27FC236}"/>
          </a:extLst>
        </xdr:cNvPr>
        <xdr:cNvSpPr txBox="1"/>
      </xdr:nvSpPr>
      <xdr:spPr>
        <a:xfrm>
          <a:off x="2097741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4" name="TextBox 3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5" name="TextBox 4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6" name="TextBox 5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7" name="TextBox 6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8" name="TextBox 7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9" name="TextBox 8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0" name="TextBox 9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1" name="TextBox 10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2" name="TextBox 11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3" name="TextBox 12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4" name="TextBox 13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5" name="TextBox 14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6" name="TextBox 15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7" name="TextBox 16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8" name="TextBox 17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9" name="TextBox 18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20" name="TextBox 19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21" name="TextBox 20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22" name="TextBox 21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23" name="TextBox 22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24" name="TextBox 23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25" name="TextBox 24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26" name="TextBox 25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27" name="TextBox 26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28" name="TextBox 27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29" name="TextBox 28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30" name="TextBox 29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31" name="TextBox 30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32" name="TextBox 31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33" name="TextBox 32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34" name="TextBox 33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35" name="TextBox 34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36" name="TextBox 35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37" name="TextBox 36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38" name="TextBox 37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39" name="TextBox 38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40" name="TextBox 39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41" name="TextBox 4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42" name="TextBox 41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43" name="TextBox 4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44" name="TextBox 43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45" name="TextBox 4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46" name="TextBox 45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47" name="TextBox 4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48" name="TextBox 47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49" name="TextBox 4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50" name="TextBox 49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51" name="TextBox 5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52" name="TextBox 51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53" name="TextBox 5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54" name="TextBox 53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55" name="TextBox 5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56" name="TextBox 55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57" name="TextBox 5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58" name="TextBox 57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59" name="TextBox 5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60" name="TextBox 59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61" name="TextBox 6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62" name="TextBox 61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63" name="TextBox 6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64" name="TextBox 63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65" name="TextBox 6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66" name="TextBox 65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67" name="TextBox 6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68" name="TextBox 67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69" name="TextBox 6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70" name="TextBox 69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71" name="TextBox 7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72" name="TextBox 71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73" name="TextBox 7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74" name="TextBox 73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75" name="TextBox 7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76" name="TextBox 75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77" name="TextBox 7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78" name="TextBox 77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79" name="TextBox 7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80" name="TextBox 79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81" name="TextBox 8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82" name="TextBox 81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83" name="TextBox 8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84" name="TextBox 83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85" name="TextBox 8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86" name="TextBox 85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87" name="TextBox 8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88" name="TextBox 87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89" name="TextBox 8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90" name="TextBox 89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91" name="TextBox 9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92" name="TextBox 91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93" name="TextBox 9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94" name="TextBox 93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95" name="TextBox 9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96" name="TextBox 95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97" name="TextBox 9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98" name="TextBox 97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99" name="TextBox 9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00" name="TextBox 99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01" name="TextBox 10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02" name="TextBox 101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03" name="TextBox 10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04" name="TextBox 103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05" name="TextBox 10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06" name="TextBox 105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07" name="TextBox 10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08" name="TextBox 107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09" name="TextBox 10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10" name="TextBox 109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11" name="TextBox 11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12" name="TextBox 111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13" name="TextBox 11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14" name="TextBox 113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15" name="TextBox 11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16" name="TextBox 115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17" name="TextBox 11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18" name="TextBox 117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19" name="TextBox 11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20" name="TextBox 119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21" name="TextBox 12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22" name="TextBox 121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23" name="TextBox 12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24" name="TextBox 123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25" name="TextBox 12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26" name="TextBox 125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27" name="TextBox 12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28" name="TextBox 127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29" name="TextBox 12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30" name="TextBox 129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31" name="TextBox 13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32" name="TextBox 131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33" name="TextBox 13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34" name="TextBox 133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35" name="TextBox 13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36" name="TextBox 135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37" name="TextBox 13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38" name="TextBox 137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39" name="TextBox 13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40" name="TextBox 139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41" name="TextBox 14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42" name="TextBox 141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43" name="TextBox 14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44" name="TextBox 143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45" name="TextBox 14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46" name="TextBox 145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47" name="TextBox 14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48" name="TextBox 147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49" name="TextBox 14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50" name="TextBox 149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51" name="TextBox 15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52" name="TextBox 151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53" name="TextBox 15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54" name="TextBox 153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55" name="TextBox 15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56" name="TextBox 155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57" name="TextBox 15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58" name="TextBox 157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59" name="TextBox 15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60" name="TextBox 159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61" name="TextBox 16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62" name="TextBox 161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63" name="TextBox 16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64" name="TextBox 163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65" name="TextBox 16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66" name="TextBox 165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67" name="TextBox 16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68" name="TextBox 167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69" name="TextBox 16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70" name="TextBox 169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71" name="TextBox 17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72" name="TextBox 171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73" name="TextBox 17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74" name="TextBox 173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75" name="TextBox 17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76" name="TextBox 175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77" name="TextBox 17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78" name="TextBox 177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79" name="TextBox 17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80" name="TextBox 179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81" name="TextBox 18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82" name="TextBox 181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83" name="TextBox 18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84" name="TextBox 183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85" name="TextBox 18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86" name="TextBox 185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87" name="TextBox 18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88" name="TextBox 187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89" name="TextBox 18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90" name="TextBox 189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91" name="TextBox 19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92" name="TextBox 191">
          <a:extLst>
            <a:ext uri="{FF2B5EF4-FFF2-40B4-BE49-F238E27FC236}"/>
          </a:extLst>
        </xdr:cNvPr>
        <xdr:cNvSpPr txBox="1"/>
      </xdr:nvSpPr>
      <xdr:spPr>
        <a:xfrm>
          <a:off x="2156796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4" name="TextBox 3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5" name="TextBox 4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6" name="TextBox 5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7" name="TextBox 6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8" name="TextBox 7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9" name="TextBox 8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0" name="TextBox 9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1" name="TextBox 10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2" name="TextBox 11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3" name="TextBox 12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4" name="TextBox 13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5" name="TextBox 14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6" name="TextBox 15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7" name="TextBox 16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8" name="TextBox 17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9" name="TextBox 18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20" name="TextBox 19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21" name="TextBox 20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22" name="TextBox 21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23" name="TextBox 22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24" name="TextBox 23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25" name="TextBox 24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26" name="TextBox 25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27" name="TextBox 26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28" name="TextBox 27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29" name="TextBox 28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30" name="TextBox 29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31" name="TextBox 30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32" name="TextBox 31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33" name="TextBox 32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34" name="TextBox 33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35" name="TextBox 34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36" name="TextBox 35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37" name="TextBox 36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38" name="TextBox 37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39" name="TextBox 38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40" name="TextBox 39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41" name="TextBox 4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42" name="TextBox 41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43" name="TextBox 4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44" name="TextBox 43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45" name="TextBox 4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46" name="TextBox 45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47" name="TextBox 4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48" name="TextBox 47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49" name="TextBox 4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50" name="TextBox 49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51" name="TextBox 5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52" name="TextBox 51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53" name="TextBox 5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54" name="TextBox 53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55" name="TextBox 5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56" name="TextBox 55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57" name="TextBox 5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58" name="TextBox 57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59" name="TextBox 5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60" name="TextBox 59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61" name="TextBox 6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62" name="TextBox 61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63" name="TextBox 6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64" name="TextBox 63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65" name="TextBox 6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66" name="TextBox 65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67" name="TextBox 6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68" name="TextBox 67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69" name="TextBox 6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70" name="TextBox 69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71" name="TextBox 7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72" name="TextBox 71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73" name="TextBox 7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74" name="TextBox 73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75" name="TextBox 7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76" name="TextBox 75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77" name="TextBox 7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78" name="TextBox 77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79" name="TextBox 7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80" name="TextBox 79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81" name="TextBox 8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82" name="TextBox 81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83" name="TextBox 8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84" name="TextBox 83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85" name="TextBox 8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86" name="TextBox 85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87" name="TextBox 8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88" name="TextBox 87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89" name="TextBox 8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90" name="TextBox 89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91" name="TextBox 9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92" name="TextBox 91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93" name="TextBox 9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94" name="TextBox 93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95" name="TextBox 9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96" name="TextBox 95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97" name="TextBox 9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98" name="TextBox 97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99" name="TextBox 9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00" name="TextBox 99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01" name="TextBox 10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02" name="TextBox 101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03" name="TextBox 10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04" name="TextBox 103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05" name="TextBox 10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06" name="TextBox 105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07" name="TextBox 10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08" name="TextBox 107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09" name="TextBox 10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10" name="TextBox 109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11" name="TextBox 11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12" name="TextBox 111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13" name="TextBox 11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14" name="TextBox 113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15" name="TextBox 11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16" name="TextBox 115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17" name="TextBox 11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18" name="TextBox 117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19" name="TextBox 11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20" name="TextBox 119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21" name="TextBox 12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22" name="TextBox 121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23" name="TextBox 12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24" name="TextBox 123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25" name="TextBox 12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26" name="TextBox 125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27" name="TextBox 12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28" name="TextBox 127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29" name="TextBox 12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30" name="TextBox 129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31" name="TextBox 13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32" name="TextBox 131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33" name="TextBox 13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34" name="TextBox 133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35" name="TextBox 13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36" name="TextBox 135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37" name="TextBox 13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38" name="TextBox 137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39" name="TextBox 13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40" name="TextBox 139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41" name="TextBox 14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42" name="TextBox 141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43" name="TextBox 14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44" name="TextBox 143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45" name="TextBox 14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46" name="TextBox 145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47" name="TextBox 14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48" name="TextBox 147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49" name="TextBox 14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50" name="TextBox 149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51" name="TextBox 15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52" name="TextBox 151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53" name="TextBox 15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54" name="TextBox 153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55" name="TextBox 15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56" name="TextBox 155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57" name="TextBox 15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58" name="TextBox 157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59" name="TextBox 15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60" name="TextBox 159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61" name="TextBox 16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62" name="TextBox 161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63" name="TextBox 16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64" name="TextBox 163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65" name="TextBox 16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66" name="TextBox 165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67" name="TextBox 16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68" name="TextBox 167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69" name="TextBox 16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70" name="TextBox 169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71" name="TextBox 17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72" name="TextBox 171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73" name="TextBox 17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74" name="TextBox 173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75" name="TextBox 17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76" name="TextBox 175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77" name="TextBox 17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78" name="TextBox 177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79" name="TextBox 17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80" name="TextBox 179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81" name="TextBox 18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82" name="TextBox 181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83" name="TextBox 182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84" name="TextBox 183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85" name="TextBox 184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86" name="TextBox 185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87" name="TextBox 186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88" name="TextBox 187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89" name="TextBox 188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90" name="TextBox 189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17</xdr:row>
      <xdr:rowOff>0</xdr:rowOff>
    </xdr:from>
    <xdr:ext cx="194454" cy="283457"/>
    <xdr:sp macro="" textlink="">
      <xdr:nvSpPr>
        <xdr:cNvPr id="191" name="TextBox 190">
          <a:extLst>
            <a:ext uri="{FF2B5EF4-FFF2-40B4-BE49-F238E27FC236}"/>
          </a:extLst>
        </xdr:cNvPr>
        <xdr:cNvSpPr txBox="1"/>
      </xdr:nvSpPr>
      <xdr:spPr>
        <a:xfrm>
          <a:off x="2026472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17</xdr:row>
      <xdr:rowOff>0</xdr:rowOff>
    </xdr:from>
    <xdr:ext cx="184731" cy="283457"/>
    <xdr:sp macro="" textlink="">
      <xdr:nvSpPr>
        <xdr:cNvPr id="192" name="TextBox 191">
          <a:extLst>
            <a:ext uri="{FF2B5EF4-FFF2-40B4-BE49-F238E27FC236}"/>
          </a:extLst>
        </xdr:cNvPr>
        <xdr:cNvSpPr txBox="1"/>
      </xdr:nvSpPr>
      <xdr:spPr>
        <a:xfrm>
          <a:off x="2097741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4" name="TextBox 3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5" name="TextBox 4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6" name="TextBox 5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7" name="TextBox 6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8" name="TextBox 7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9" name="TextBox 8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0" name="TextBox 9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1" name="TextBox 10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2" name="TextBox 11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3" name="TextBox 12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4" name="TextBox 13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5" name="TextBox 14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6" name="TextBox 15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7" name="TextBox 16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8" name="TextBox 17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9" name="TextBox 18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20" name="TextBox 19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21" name="TextBox 20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22" name="TextBox 21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23" name="TextBox 22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24" name="TextBox 23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25" name="TextBox 24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26" name="TextBox 25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27" name="TextBox 26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28" name="TextBox 27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29" name="TextBox 28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30" name="TextBox 29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31" name="TextBox 30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32" name="TextBox 31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33" name="TextBox 32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34" name="TextBox 33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35" name="TextBox 34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36" name="TextBox 35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37" name="TextBox 36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38" name="TextBox 37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39" name="TextBox 38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40" name="TextBox 39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41" name="TextBox 40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42" name="TextBox 41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43" name="TextBox 42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44" name="TextBox 43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45" name="TextBox 44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46" name="TextBox 45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47" name="TextBox 46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48" name="TextBox 47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49" name="TextBox 48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50" name="TextBox 49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51" name="TextBox 50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52" name="TextBox 51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53" name="TextBox 52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54" name="TextBox 53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55" name="TextBox 54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56" name="TextBox 55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57" name="TextBox 56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58" name="TextBox 57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59" name="TextBox 58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60" name="TextBox 59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61" name="TextBox 60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62" name="TextBox 61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63" name="TextBox 62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64" name="TextBox 63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65" name="TextBox 64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66" name="TextBox 65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67" name="TextBox 66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68" name="TextBox 67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69" name="TextBox 68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70" name="TextBox 69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71" name="TextBox 70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72" name="TextBox 71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73" name="TextBox 72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74" name="TextBox 73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75" name="TextBox 74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76" name="TextBox 75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77" name="TextBox 76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78" name="TextBox 77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79" name="TextBox 78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80" name="TextBox 79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81" name="TextBox 80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82" name="TextBox 81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83" name="TextBox 82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84" name="TextBox 83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85" name="TextBox 84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86" name="TextBox 85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87" name="TextBox 86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88" name="TextBox 87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89" name="TextBox 88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90" name="TextBox 89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91" name="TextBox 90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92" name="TextBox 91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93" name="TextBox 92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94" name="TextBox 93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95" name="TextBox 94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96" name="TextBox 95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97" name="TextBox 96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98" name="TextBox 97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99" name="TextBox 98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00" name="TextBox 99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01" name="TextBox 100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02" name="TextBox 101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03" name="TextBox 102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04" name="TextBox 103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05" name="TextBox 104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06" name="TextBox 105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07" name="TextBox 106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08" name="TextBox 107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09" name="TextBox 108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10" name="TextBox 109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11" name="TextBox 110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12" name="TextBox 111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13" name="TextBox 112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14" name="TextBox 113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15" name="TextBox 114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16" name="TextBox 115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17" name="TextBox 116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18" name="TextBox 117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19" name="TextBox 118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20" name="TextBox 119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21" name="TextBox 120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22" name="TextBox 121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23" name="TextBox 122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24" name="TextBox 123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25" name="TextBox 124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26" name="TextBox 125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27" name="TextBox 126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28" name="TextBox 127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29" name="TextBox 128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30" name="TextBox 129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31" name="TextBox 130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32" name="TextBox 131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33" name="TextBox 132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34" name="TextBox 133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35" name="TextBox 134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36" name="TextBox 135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37" name="TextBox 136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38" name="TextBox 137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39" name="TextBox 138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40" name="TextBox 139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41" name="TextBox 140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42" name="TextBox 141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43" name="TextBox 142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44" name="TextBox 143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45" name="TextBox 144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46" name="TextBox 145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47" name="TextBox 146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48" name="TextBox 147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49" name="TextBox 148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50" name="TextBox 149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51" name="TextBox 150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52" name="TextBox 151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53" name="TextBox 152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54" name="TextBox 153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55" name="TextBox 154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56" name="TextBox 155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57" name="TextBox 156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58" name="TextBox 157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59" name="TextBox 158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60" name="TextBox 159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61" name="TextBox 160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62" name="TextBox 161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63" name="TextBox 162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64" name="TextBox 163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65" name="TextBox 164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66" name="TextBox 165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67" name="TextBox 166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68" name="TextBox 167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69" name="TextBox 168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70" name="TextBox 169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71" name="TextBox 170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72" name="TextBox 171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73" name="TextBox 172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74" name="TextBox 173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75" name="TextBox 174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76" name="TextBox 175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77" name="TextBox 176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78" name="TextBox 177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79" name="TextBox 178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80" name="TextBox 179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81" name="TextBox 180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82" name="TextBox 181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83" name="TextBox 182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84" name="TextBox 183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85" name="TextBox 184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86" name="TextBox 185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87" name="TextBox 186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88" name="TextBox 187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89" name="TextBox 188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90" name="TextBox 189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221</xdr:row>
      <xdr:rowOff>0</xdr:rowOff>
    </xdr:from>
    <xdr:ext cx="194454" cy="283457"/>
    <xdr:sp macro="" textlink="">
      <xdr:nvSpPr>
        <xdr:cNvPr id="191" name="TextBox 190">
          <a:extLst>
            <a:ext uri="{FF2B5EF4-FFF2-40B4-BE49-F238E27FC236}"/>
          </a:extLst>
        </xdr:cNvPr>
        <xdr:cNvSpPr txBox="1"/>
      </xdr:nvSpPr>
      <xdr:spPr>
        <a:xfrm>
          <a:off x="1719767" y="3876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221</xdr:row>
      <xdr:rowOff>0</xdr:rowOff>
    </xdr:from>
    <xdr:ext cx="184731" cy="283457"/>
    <xdr:sp macro="" textlink="">
      <xdr:nvSpPr>
        <xdr:cNvPr id="192" name="TextBox 191">
          <a:extLst>
            <a:ext uri="{FF2B5EF4-FFF2-40B4-BE49-F238E27FC236}"/>
          </a:extLst>
        </xdr:cNvPr>
        <xdr:cNvSpPr txBox="1"/>
      </xdr:nvSpPr>
      <xdr:spPr>
        <a:xfrm>
          <a:off x="1859616" y="3876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193" name="TextBox 192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194" name="TextBox 193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195" name="TextBox 194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196" name="TextBox 195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197" name="TextBox 196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198" name="TextBox 197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199" name="TextBox 198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200" name="TextBox 199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01" name="TextBox 200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202" name="TextBox 201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203" name="TextBox 202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04" name="TextBox 203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05" name="TextBox 204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06" name="TextBox 205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207" name="TextBox 206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08" name="TextBox 207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09" name="TextBox 208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210" name="TextBox 209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211" name="TextBox 210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12" name="TextBox 211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13" name="TextBox 212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14" name="TextBox 213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215" name="TextBox 214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16" name="TextBox 215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17" name="TextBox 216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218" name="TextBox 217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219" name="TextBox 218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20" name="TextBox 219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21" name="TextBox 220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22" name="TextBox 221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223" name="TextBox 222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24" name="TextBox 223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25" name="TextBox 224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226" name="TextBox 225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27" name="TextBox 226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228" name="TextBox 227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29" name="TextBox 228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230" name="TextBox 229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6930" cy="283457"/>
    <xdr:sp macro="" textlink="">
      <xdr:nvSpPr>
        <xdr:cNvPr id="231" name="TextBox 230"/>
        <xdr:cNvSpPr txBox="1"/>
      </xdr:nvSpPr>
      <xdr:spPr>
        <a:xfrm>
          <a:off x="1869141" y="21688425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232" name="TextBox 231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33" name="TextBox 232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34" name="TextBox 233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35" name="TextBox 234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236" name="TextBox 235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37" name="TextBox 236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38" name="TextBox 237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239" name="TextBox 238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240" name="TextBox 239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41" name="TextBox 240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42" name="TextBox 241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43" name="TextBox 242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244" name="TextBox 243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45" name="TextBox 244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46" name="TextBox 245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247" name="TextBox 246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248" name="TextBox 247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49" name="TextBox 248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50" name="TextBox 249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51" name="TextBox 250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252" name="TextBox 251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53" name="TextBox 252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54" name="TextBox 253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255" name="TextBox 254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256" name="TextBox 255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57" name="TextBox 256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58" name="TextBox 257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59" name="TextBox 258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260" name="TextBox 259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61" name="TextBox 260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62" name="TextBox 261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263" name="TextBox 262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264" name="TextBox 263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65" name="TextBox 264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66" name="TextBox 265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67" name="TextBox 266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268" name="TextBox 267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69" name="TextBox 268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70" name="TextBox 269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271" name="TextBox 270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272" name="TextBox 271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73" name="TextBox 272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74" name="TextBox 273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75" name="TextBox 274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276" name="TextBox 275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77" name="TextBox 276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78" name="TextBox 277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279" name="TextBox 278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280" name="TextBox 279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81" name="TextBox 280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82" name="TextBox 281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83" name="TextBox 282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284" name="TextBox 283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85" name="TextBox 284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86" name="TextBox 285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287" name="TextBox 286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288" name="TextBox 287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89" name="TextBox 288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90" name="TextBox 289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91" name="TextBox 290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292" name="TextBox 291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93" name="TextBox 292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94" name="TextBox 293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295" name="TextBox 294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296" name="TextBox 295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97" name="TextBox 296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298" name="TextBox 297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299" name="TextBox 298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300" name="TextBox 299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01" name="TextBox 300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302" name="TextBox 301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303" name="TextBox 302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304" name="TextBox 303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05" name="TextBox 304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306" name="TextBox 305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07" name="TextBox 306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308" name="TextBox 307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09" name="TextBox 308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310" name="TextBox 309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311" name="TextBox 310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312" name="TextBox 311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13" name="TextBox 312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314" name="TextBox 313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15" name="TextBox 314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316" name="TextBox 315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17" name="TextBox 316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318" name="TextBox 317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319" name="TextBox 318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320" name="TextBox 319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21" name="TextBox 320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322" name="TextBox 321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23" name="TextBox 322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324" name="TextBox 323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25" name="TextBox 324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326" name="TextBox 325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327" name="TextBox 326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328" name="TextBox 327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29" name="TextBox 328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330" name="TextBox 329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31" name="TextBox 330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332" name="TextBox 331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33" name="TextBox 332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334" name="TextBox 333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335" name="TextBox 334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336" name="TextBox 335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37" name="TextBox 336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338" name="TextBox 337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39" name="TextBox 338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340" name="TextBox 339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41" name="TextBox 340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342" name="TextBox 341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343" name="TextBox 342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344" name="TextBox 343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45" name="TextBox 344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346" name="TextBox 345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47" name="TextBox 346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348" name="TextBox 347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49" name="TextBox 348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350" name="TextBox 349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351" name="TextBox 350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352" name="TextBox 351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53" name="TextBox 352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354" name="TextBox 353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55" name="TextBox 354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356" name="TextBox 355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57" name="TextBox 356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358" name="TextBox 357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359" name="TextBox 358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360" name="TextBox 359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61" name="TextBox 360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362" name="TextBox 361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63" name="TextBox 362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364" name="TextBox 363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65" name="TextBox 364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366" name="TextBox 365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367" name="TextBox 366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368" name="TextBox 367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69" name="TextBox 368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370" name="TextBox 369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71" name="TextBox 370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372" name="TextBox 371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73" name="TextBox 372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374" name="TextBox 373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375" name="TextBox 374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376" name="TextBox 375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77" name="TextBox 376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378" name="TextBox 377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79" name="TextBox 378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380" name="TextBox 379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381" name="TextBox 380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382" name="TextBox 381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383" name="TextBox 382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315</xdr:row>
      <xdr:rowOff>123265</xdr:rowOff>
    </xdr:from>
    <xdr:ext cx="184731" cy="283457"/>
    <xdr:sp macro="" textlink="">
      <xdr:nvSpPr>
        <xdr:cNvPr id="384" name="TextBox 383"/>
        <xdr:cNvSpPr txBox="1"/>
      </xdr:nvSpPr>
      <xdr:spPr>
        <a:xfrm>
          <a:off x="1869141" y="2141164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385" name="TextBox 384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386" name="TextBox 385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315</xdr:row>
      <xdr:rowOff>123265</xdr:rowOff>
    </xdr:from>
    <xdr:ext cx="184731" cy="283457"/>
    <xdr:sp macro="" textlink="">
      <xdr:nvSpPr>
        <xdr:cNvPr id="387" name="TextBox 386"/>
        <xdr:cNvSpPr txBox="1"/>
      </xdr:nvSpPr>
      <xdr:spPr>
        <a:xfrm>
          <a:off x="1869141" y="2141164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388" name="TextBox 387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389" name="TextBox 388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390" name="TextBox 389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391" name="TextBox 390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392" name="TextBox 391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393" name="TextBox 392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394" name="TextBox 393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395" name="TextBox 394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396" name="TextBox 395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397" name="TextBox 396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398" name="TextBox 397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399" name="TextBox 398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00" name="TextBox 399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01" name="TextBox 400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02" name="TextBox 401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03" name="TextBox 402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04" name="TextBox 403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05" name="TextBox 404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06" name="TextBox 405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07" name="TextBox 406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08" name="TextBox 407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09" name="TextBox 408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10" name="TextBox 409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11" name="TextBox 410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12" name="TextBox 411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13" name="TextBox 412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14" name="TextBox 413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15" name="TextBox 414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16" name="TextBox 415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17" name="TextBox 416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18" name="TextBox 417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19" name="TextBox 418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20" name="TextBox 419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21" name="TextBox 420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22" name="TextBox 421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23" name="TextBox 422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24" name="TextBox 423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25" name="TextBox 424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6930" cy="283457"/>
    <xdr:sp macro="" textlink="">
      <xdr:nvSpPr>
        <xdr:cNvPr id="426" name="TextBox 425"/>
        <xdr:cNvSpPr txBox="1"/>
      </xdr:nvSpPr>
      <xdr:spPr>
        <a:xfrm>
          <a:off x="1869141" y="13687425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27" name="TextBox 426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28" name="TextBox 42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29" name="TextBox 428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30" name="TextBox 42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31" name="TextBox 430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32" name="TextBox 43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33" name="TextBox 432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34" name="TextBox 433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35" name="TextBox 434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36" name="TextBox 43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37" name="TextBox 436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38" name="TextBox 43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39" name="TextBox 438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40" name="TextBox 43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41" name="TextBox 440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42" name="TextBox 441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43" name="TextBox 442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44" name="TextBox 44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45" name="TextBox 444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46" name="TextBox 44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47" name="TextBox 446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48" name="TextBox 44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49" name="TextBox 448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50" name="TextBox 449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51" name="TextBox 450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52" name="TextBox 45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53" name="TextBox 452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54" name="TextBox 45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55" name="TextBox 454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56" name="TextBox 45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57" name="TextBox 456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58" name="TextBox 457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59" name="TextBox 458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60" name="TextBox 45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61" name="TextBox 460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62" name="TextBox 46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63" name="TextBox 462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64" name="TextBox 46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65" name="TextBox 464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66" name="TextBox 465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67" name="TextBox 466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68" name="TextBox 46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69" name="TextBox 468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70" name="TextBox 46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71" name="TextBox 470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72" name="TextBox 47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73" name="TextBox 472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74" name="TextBox 473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75" name="TextBox 474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76" name="TextBox 47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77" name="TextBox 476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78" name="TextBox 47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79" name="TextBox 478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0" name="TextBox 47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1" name="TextBox 480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82" name="TextBox 481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83" name="TextBox 482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4" name="TextBox 48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5" name="TextBox 484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6" name="TextBox 48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87" name="TextBox 486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8" name="TextBox 48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9" name="TextBox 488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90" name="TextBox 489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91" name="TextBox 490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92" name="TextBox 49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93" name="TextBox 492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94" name="TextBox 49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95" name="TextBox 494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96" name="TextBox 49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97" name="TextBox 496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98" name="TextBox 497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99" name="TextBox 498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00" name="TextBox 49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501" name="TextBox 500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02" name="TextBox 50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503" name="TextBox 502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04" name="TextBox 50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505" name="TextBox 504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506" name="TextBox 505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507" name="TextBox 506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08" name="TextBox 50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509" name="TextBox 508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10" name="TextBox 50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511" name="TextBox 510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12" name="TextBox 51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513" name="TextBox 512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514" name="TextBox 513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515" name="TextBox 514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16" name="TextBox 51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517" name="TextBox 516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18" name="TextBox 51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519" name="TextBox 518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20" name="TextBox 51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521" name="TextBox 520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522" name="TextBox 521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523" name="TextBox 522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24" name="TextBox 52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525" name="TextBox 524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26" name="TextBox 52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527" name="TextBox 526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28" name="TextBox 52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529" name="TextBox 528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530" name="TextBox 529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531" name="TextBox 530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32" name="TextBox 53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533" name="TextBox 532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34" name="TextBox 53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535" name="TextBox 534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36" name="TextBox 53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537" name="TextBox 536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538" name="TextBox 537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539" name="TextBox 538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40" name="TextBox 53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541" name="TextBox 540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42" name="TextBox 54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543" name="TextBox 542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44" name="TextBox 54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545" name="TextBox 544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546" name="TextBox 545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547" name="TextBox 546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48" name="TextBox 54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549" name="TextBox 548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50" name="TextBox 54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551" name="TextBox 550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52" name="TextBox 55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553" name="TextBox 552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554" name="TextBox 553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555" name="TextBox 554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56" name="TextBox 55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557" name="TextBox 556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58" name="TextBox 55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559" name="TextBox 558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60" name="TextBox 55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561" name="TextBox 560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562" name="TextBox 561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563" name="TextBox 562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64" name="TextBox 56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565" name="TextBox 564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66" name="TextBox 56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567" name="TextBox 566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68" name="TextBox 56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569" name="TextBox 568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570" name="TextBox 569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571" name="TextBox 570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72" name="TextBox 57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573" name="TextBox 572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74" name="TextBox 57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575" name="TextBox 574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576" name="TextBox 57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577" name="TextBox 576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578" name="TextBox 577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579" name="TextBox 578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580" name="TextBox 579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581" name="TextBox 580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582" name="TextBox 581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583" name="TextBox 582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584" name="TextBox 583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585" name="TextBox 584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586" name="TextBox 585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587" name="TextBox 586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588" name="TextBox 587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589" name="TextBox 588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590" name="TextBox 589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591" name="TextBox 590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592" name="TextBox 591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593" name="TextBox 592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594" name="TextBox 593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595" name="TextBox 594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596" name="TextBox 595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597" name="TextBox 596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598" name="TextBox 597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599" name="TextBox 598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00" name="TextBox 599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601" name="TextBox 600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02" name="TextBox 601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603" name="TextBox 602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604" name="TextBox 603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605" name="TextBox 604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06" name="TextBox 605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607" name="TextBox 606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08" name="TextBox 607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609" name="TextBox 608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10" name="TextBox 609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611" name="TextBox 610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612" name="TextBox 611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613" name="TextBox 612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614" name="TextBox 613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615" name="TextBox 614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616" name="TextBox 615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6930" cy="283457"/>
    <xdr:sp macro="" textlink="">
      <xdr:nvSpPr>
        <xdr:cNvPr id="617" name="TextBox 616"/>
        <xdr:cNvSpPr txBox="1"/>
      </xdr:nvSpPr>
      <xdr:spPr>
        <a:xfrm>
          <a:off x="1869141" y="21688425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618" name="TextBox 617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19" name="TextBox 618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620" name="TextBox 619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21" name="TextBox 620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622" name="TextBox 621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23" name="TextBox 622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624" name="TextBox 623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625" name="TextBox 624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626" name="TextBox 625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27" name="TextBox 626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628" name="TextBox 627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29" name="TextBox 628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630" name="TextBox 629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31" name="TextBox 630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632" name="TextBox 631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633" name="TextBox 632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634" name="TextBox 633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35" name="TextBox 634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636" name="TextBox 635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37" name="TextBox 636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638" name="TextBox 637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39" name="TextBox 638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640" name="TextBox 639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641" name="TextBox 640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642" name="TextBox 641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43" name="TextBox 642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644" name="TextBox 643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45" name="TextBox 644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646" name="TextBox 645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47" name="TextBox 646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648" name="TextBox 647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649" name="TextBox 648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650" name="TextBox 649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51" name="TextBox 650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652" name="TextBox 651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53" name="TextBox 652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654" name="TextBox 653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55" name="TextBox 654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656" name="TextBox 655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657" name="TextBox 656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658" name="TextBox 657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59" name="TextBox 658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660" name="TextBox 659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61" name="TextBox 660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662" name="TextBox 661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63" name="TextBox 662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664" name="TextBox 663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665" name="TextBox 664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666" name="TextBox 665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67" name="TextBox 666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668" name="TextBox 667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69" name="TextBox 668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670" name="TextBox 669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71" name="TextBox 670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672" name="TextBox 671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673" name="TextBox 672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674" name="TextBox 673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75" name="TextBox 674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676" name="TextBox 675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77" name="TextBox 676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678" name="TextBox 677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79" name="TextBox 678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680" name="TextBox 679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681" name="TextBox 680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682" name="TextBox 681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83" name="TextBox 682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684" name="TextBox 683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85" name="TextBox 684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686" name="TextBox 685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87" name="TextBox 686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688" name="TextBox 687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689" name="TextBox 688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690" name="TextBox 689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91" name="TextBox 690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692" name="TextBox 691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93" name="TextBox 692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694" name="TextBox 693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95" name="TextBox 694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696" name="TextBox 695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697" name="TextBox 696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698" name="TextBox 697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699" name="TextBox 698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700" name="TextBox 699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01" name="TextBox 700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702" name="TextBox 701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03" name="TextBox 702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704" name="TextBox 703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705" name="TextBox 704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706" name="TextBox 705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07" name="TextBox 706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708" name="TextBox 707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09" name="TextBox 708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710" name="TextBox 709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11" name="TextBox 710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712" name="TextBox 711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713" name="TextBox 712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714" name="TextBox 713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15" name="TextBox 714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716" name="TextBox 715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17" name="TextBox 716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718" name="TextBox 717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19" name="TextBox 718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720" name="TextBox 719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721" name="TextBox 720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722" name="TextBox 721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23" name="TextBox 722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724" name="TextBox 723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25" name="TextBox 724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726" name="TextBox 725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27" name="TextBox 726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728" name="TextBox 727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729" name="TextBox 728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730" name="TextBox 729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31" name="TextBox 730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732" name="TextBox 731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33" name="TextBox 732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734" name="TextBox 733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35" name="TextBox 734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736" name="TextBox 735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737" name="TextBox 736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738" name="TextBox 737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39" name="TextBox 738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740" name="TextBox 739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41" name="TextBox 740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742" name="TextBox 741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43" name="TextBox 742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744" name="TextBox 743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745" name="TextBox 744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746" name="TextBox 745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47" name="TextBox 746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748" name="TextBox 747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49" name="TextBox 748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750" name="TextBox 749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51" name="TextBox 750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752" name="TextBox 751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753" name="TextBox 752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754" name="TextBox 753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55" name="TextBox 754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756" name="TextBox 755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57" name="TextBox 756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758" name="TextBox 757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59" name="TextBox 758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760" name="TextBox 759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761" name="TextBox 760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317</xdr:row>
      <xdr:rowOff>0</xdr:rowOff>
    </xdr:from>
    <xdr:ext cx="184731" cy="283457"/>
    <xdr:sp macro="" textlink="">
      <xdr:nvSpPr>
        <xdr:cNvPr id="762" name="TextBox 761"/>
        <xdr:cNvSpPr txBox="1"/>
      </xdr:nvSpPr>
      <xdr:spPr>
        <a:xfrm>
          <a:off x="1775012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63" name="TextBox 762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764" name="TextBox 763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65" name="TextBox 764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317</xdr:row>
      <xdr:rowOff>0</xdr:rowOff>
    </xdr:from>
    <xdr:ext cx="184730" cy="283457"/>
    <xdr:sp macro="" textlink="">
      <xdr:nvSpPr>
        <xdr:cNvPr id="766" name="TextBox 765"/>
        <xdr:cNvSpPr txBox="1"/>
      </xdr:nvSpPr>
      <xdr:spPr>
        <a:xfrm>
          <a:off x="1736912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317</xdr:row>
      <xdr:rowOff>0</xdr:rowOff>
    </xdr:from>
    <xdr:ext cx="184730" cy="283457"/>
    <xdr:sp macro="" textlink="">
      <xdr:nvSpPr>
        <xdr:cNvPr id="767" name="TextBox 766"/>
        <xdr:cNvSpPr txBox="1"/>
      </xdr:nvSpPr>
      <xdr:spPr>
        <a:xfrm>
          <a:off x="1859616" y="21688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768" name="TextBox 767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317</xdr:row>
      <xdr:rowOff>0</xdr:rowOff>
    </xdr:from>
    <xdr:ext cx="184731" cy="283457"/>
    <xdr:sp macro="" textlink="">
      <xdr:nvSpPr>
        <xdr:cNvPr id="769" name="TextBox 768"/>
        <xdr:cNvSpPr txBox="1"/>
      </xdr:nvSpPr>
      <xdr:spPr>
        <a:xfrm>
          <a:off x="1869141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315</xdr:row>
      <xdr:rowOff>123265</xdr:rowOff>
    </xdr:from>
    <xdr:ext cx="184731" cy="283457"/>
    <xdr:sp macro="" textlink="">
      <xdr:nvSpPr>
        <xdr:cNvPr id="770" name="TextBox 769"/>
        <xdr:cNvSpPr txBox="1"/>
      </xdr:nvSpPr>
      <xdr:spPr>
        <a:xfrm>
          <a:off x="1869141" y="2141164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771" name="TextBox 770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317</xdr:row>
      <xdr:rowOff>0</xdr:rowOff>
    </xdr:from>
    <xdr:ext cx="184731" cy="283457"/>
    <xdr:sp macro="" textlink="">
      <xdr:nvSpPr>
        <xdr:cNvPr id="772" name="TextBox 771"/>
        <xdr:cNvSpPr txBox="1"/>
      </xdr:nvSpPr>
      <xdr:spPr>
        <a:xfrm>
          <a:off x="1746437" y="21688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315</xdr:row>
      <xdr:rowOff>123265</xdr:rowOff>
    </xdr:from>
    <xdr:ext cx="184731" cy="283457"/>
    <xdr:sp macro="" textlink="">
      <xdr:nvSpPr>
        <xdr:cNvPr id="773" name="TextBox 772"/>
        <xdr:cNvSpPr txBox="1"/>
      </xdr:nvSpPr>
      <xdr:spPr>
        <a:xfrm>
          <a:off x="1869141" y="2141164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774" name="TextBox 773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775" name="TextBox 774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776" name="TextBox 775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777" name="TextBox 776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778" name="TextBox 777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779" name="TextBox 778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780" name="TextBox 779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781" name="TextBox 780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782" name="TextBox 781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783" name="TextBox 782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784" name="TextBox 783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785" name="TextBox 784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786" name="TextBox 785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787" name="TextBox 786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788" name="TextBox 787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789" name="TextBox 788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790" name="TextBox 789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791" name="TextBox 790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792" name="TextBox 791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793" name="TextBox 792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794" name="TextBox 793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795" name="TextBox 794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796" name="TextBox 795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797" name="TextBox 796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798" name="TextBox 797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799" name="TextBox 798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800" name="TextBox 799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01" name="TextBox 800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02" name="TextBox 801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03" name="TextBox 802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804" name="TextBox 803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05" name="TextBox 804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06" name="TextBox 805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807" name="TextBox 806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08" name="TextBox 807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809" name="TextBox 808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10" name="TextBox 809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811" name="TextBox 810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6930" cy="283457"/>
    <xdr:sp macro="" textlink="">
      <xdr:nvSpPr>
        <xdr:cNvPr id="812" name="TextBox 811"/>
        <xdr:cNvSpPr txBox="1"/>
      </xdr:nvSpPr>
      <xdr:spPr>
        <a:xfrm>
          <a:off x="1869141" y="13687425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813" name="TextBox 812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14" name="TextBox 81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15" name="TextBox 814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16" name="TextBox 81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817" name="TextBox 816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18" name="TextBox 81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19" name="TextBox 818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820" name="TextBox 819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821" name="TextBox 820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22" name="TextBox 82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23" name="TextBox 822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24" name="TextBox 82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825" name="TextBox 824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26" name="TextBox 82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27" name="TextBox 826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828" name="TextBox 827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829" name="TextBox 828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30" name="TextBox 82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31" name="TextBox 830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32" name="TextBox 83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833" name="TextBox 832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34" name="TextBox 83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35" name="TextBox 834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836" name="TextBox 835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837" name="TextBox 836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38" name="TextBox 83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39" name="TextBox 838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40" name="TextBox 83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841" name="TextBox 840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42" name="TextBox 84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43" name="TextBox 842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844" name="TextBox 843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845" name="TextBox 844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46" name="TextBox 84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47" name="TextBox 846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48" name="TextBox 84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849" name="TextBox 848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50" name="TextBox 84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51" name="TextBox 850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852" name="TextBox 851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853" name="TextBox 852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54" name="TextBox 85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55" name="TextBox 854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56" name="TextBox 85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857" name="TextBox 856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58" name="TextBox 85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59" name="TextBox 858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860" name="TextBox 859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861" name="TextBox 860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62" name="TextBox 86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63" name="TextBox 862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64" name="TextBox 86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865" name="TextBox 864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66" name="TextBox 86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67" name="TextBox 866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868" name="TextBox 867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869" name="TextBox 868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70" name="TextBox 86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71" name="TextBox 870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72" name="TextBox 87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873" name="TextBox 872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74" name="TextBox 87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75" name="TextBox 874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876" name="TextBox 875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877" name="TextBox 876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78" name="TextBox 87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79" name="TextBox 878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80" name="TextBox 87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881" name="TextBox 880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82" name="TextBox 88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83" name="TextBox 882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884" name="TextBox 883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885" name="TextBox 884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86" name="TextBox 88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87" name="TextBox 886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88" name="TextBox 88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889" name="TextBox 888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90" name="TextBox 88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91" name="TextBox 890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892" name="TextBox 891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893" name="TextBox 892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94" name="TextBox 89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95" name="TextBox 894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96" name="TextBox 89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897" name="TextBox 896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898" name="TextBox 89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899" name="TextBox 898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900" name="TextBox 899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901" name="TextBox 900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902" name="TextBox 90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903" name="TextBox 902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904" name="TextBox 90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905" name="TextBox 904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906" name="TextBox 90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907" name="TextBox 906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908" name="TextBox 907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909" name="TextBox 908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910" name="TextBox 90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911" name="TextBox 910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912" name="TextBox 91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913" name="TextBox 912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914" name="TextBox 91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915" name="TextBox 914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916" name="TextBox 915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917" name="TextBox 916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918" name="TextBox 91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919" name="TextBox 918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920" name="TextBox 91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921" name="TextBox 920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922" name="TextBox 92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923" name="TextBox 922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924" name="TextBox 923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925" name="TextBox 924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926" name="TextBox 92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927" name="TextBox 926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928" name="TextBox 92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929" name="TextBox 928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930" name="TextBox 92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931" name="TextBox 930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932" name="TextBox 931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933" name="TextBox 932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934" name="TextBox 93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935" name="TextBox 934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936" name="TextBox 93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937" name="TextBox 936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938" name="TextBox 93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939" name="TextBox 938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940" name="TextBox 939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941" name="TextBox 940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942" name="TextBox 94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943" name="TextBox 942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944" name="TextBox 94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945" name="TextBox 944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946" name="TextBox 94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947" name="TextBox 946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948" name="TextBox 947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949" name="TextBox 948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950" name="TextBox 94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951" name="TextBox 950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952" name="TextBox 95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953" name="TextBox 952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954" name="TextBox 95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955" name="TextBox 954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956" name="TextBox 955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957" name="TextBox 956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958" name="TextBox 95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959" name="TextBox 958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960" name="TextBox 95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961" name="TextBox 960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962" name="TextBox 96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963" name="TextBox 962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964" name="TextBox 963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twoCellAnchor>
    <xdr:from>
      <xdr:col>7</xdr:col>
      <xdr:colOff>28576</xdr:colOff>
      <xdr:row>309</xdr:row>
      <xdr:rowOff>57151</xdr:rowOff>
    </xdr:from>
    <xdr:to>
      <xdr:col>7</xdr:col>
      <xdr:colOff>74295</xdr:colOff>
      <xdr:row>310</xdr:row>
      <xdr:rowOff>161926</xdr:rowOff>
    </xdr:to>
    <xdr:sp macro="" textlink="">
      <xdr:nvSpPr>
        <xdr:cNvPr id="965" name="Right Brace 964"/>
        <xdr:cNvSpPr/>
      </xdr:nvSpPr>
      <xdr:spPr>
        <a:xfrm>
          <a:off x="9305926" y="19631026"/>
          <a:ext cx="45719" cy="304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7</xdr:col>
      <xdr:colOff>9525</xdr:colOff>
      <xdr:row>313</xdr:row>
      <xdr:rowOff>114300</xdr:rowOff>
    </xdr:from>
    <xdr:to>
      <xdr:col>7</xdr:col>
      <xdr:colOff>55244</xdr:colOff>
      <xdr:row>314</xdr:row>
      <xdr:rowOff>219075</xdr:rowOff>
    </xdr:to>
    <xdr:sp macro="" textlink="">
      <xdr:nvSpPr>
        <xdr:cNvPr id="966" name="Right Brace 965"/>
        <xdr:cNvSpPr/>
      </xdr:nvSpPr>
      <xdr:spPr>
        <a:xfrm>
          <a:off x="9286875" y="20916900"/>
          <a:ext cx="45719" cy="304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7</xdr:col>
      <xdr:colOff>47625</xdr:colOff>
      <xdr:row>315</xdr:row>
      <xdr:rowOff>190500</xdr:rowOff>
    </xdr:from>
    <xdr:to>
      <xdr:col>7</xdr:col>
      <xdr:colOff>93344</xdr:colOff>
      <xdr:row>317</xdr:row>
      <xdr:rowOff>95250</xdr:rowOff>
    </xdr:to>
    <xdr:sp macro="" textlink="">
      <xdr:nvSpPr>
        <xdr:cNvPr id="967" name="Right Brace 966"/>
        <xdr:cNvSpPr/>
      </xdr:nvSpPr>
      <xdr:spPr>
        <a:xfrm>
          <a:off x="9324975" y="21478875"/>
          <a:ext cx="45719" cy="304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68" name="TextBox 96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69" name="TextBox 96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70" name="TextBox 96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71" name="TextBox 97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72" name="TextBox 97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73" name="TextBox 97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74" name="TextBox 97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75" name="TextBox 97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76" name="TextBox 97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77" name="TextBox 97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78" name="TextBox 97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79" name="TextBox 97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80" name="TextBox 97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81" name="TextBox 98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82" name="TextBox 98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83" name="TextBox 98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84" name="TextBox 98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85" name="TextBox 98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86" name="TextBox 98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87" name="TextBox 98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88" name="TextBox 98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89" name="TextBox 98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90" name="TextBox 98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91" name="TextBox 99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92" name="TextBox 99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93" name="TextBox 99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94" name="TextBox 99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95" name="TextBox 99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96" name="TextBox 99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97" name="TextBox 99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98" name="TextBox 99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999" name="TextBox 99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00" name="TextBox 99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01" name="TextBox 100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02" name="TextBox 100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03" name="TextBox 100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04" name="TextBox 100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05" name="TextBox 100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06" name="TextBox 100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07" name="TextBox 100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08" name="TextBox 100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09" name="TextBox 100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10" name="TextBox 100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11" name="TextBox 101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12" name="TextBox 101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13" name="TextBox 101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14" name="TextBox 101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15" name="TextBox 101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16" name="TextBox 101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17" name="TextBox 101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18" name="TextBox 101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19" name="TextBox 101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020" name="TextBox 1019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021" name="TextBox 1020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022" name="TextBox 1021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023" name="TextBox 1022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24" name="TextBox 102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25" name="TextBox 102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26" name="TextBox 102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27" name="TextBox 102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28" name="TextBox 102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29" name="TextBox 102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030" name="TextBox 1029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031" name="TextBox 1030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32" name="TextBox 103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33" name="TextBox 103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34" name="TextBox 103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35" name="TextBox 103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36" name="TextBox 103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37" name="TextBox 103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038" name="TextBox 1037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039" name="TextBox 1038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40" name="TextBox 103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41" name="TextBox 104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42" name="TextBox 104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43" name="TextBox 104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44" name="TextBox 104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45" name="TextBox 104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046" name="TextBox 1045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047" name="TextBox 1046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048" name="TextBox 1047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049" name="TextBox 1048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050" name="TextBox 1049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051" name="TextBox 1050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6930" cy="283457"/>
    <xdr:sp macro="" textlink="">
      <xdr:nvSpPr>
        <xdr:cNvPr id="1052" name="TextBox 1051"/>
        <xdr:cNvSpPr txBox="1"/>
      </xdr:nvSpPr>
      <xdr:spPr>
        <a:xfrm>
          <a:off x="1859616" y="2253615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53" name="TextBox 105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54" name="TextBox 105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55" name="TextBox 105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56" name="TextBox 105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57" name="TextBox 105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58" name="TextBox 105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059" name="TextBox 1058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060" name="TextBox 1059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61" name="TextBox 106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62" name="TextBox 106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63" name="TextBox 106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64" name="TextBox 106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65" name="TextBox 106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66" name="TextBox 106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067" name="TextBox 1066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068" name="TextBox 1067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69" name="TextBox 106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70" name="TextBox 106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71" name="TextBox 107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72" name="TextBox 107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73" name="TextBox 107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74" name="TextBox 107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075" name="TextBox 1074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076" name="TextBox 1075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77" name="TextBox 107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78" name="TextBox 107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79" name="TextBox 107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80" name="TextBox 107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81" name="TextBox 108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82" name="TextBox 108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083" name="TextBox 1082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084" name="TextBox 1083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85" name="TextBox 108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86" name="TextBox 108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87" name="TextBox 108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88" name="TextBox 108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89" name="TextBox 108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90" name="TextBox 108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091" name="TextBox 1090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092" name="TextBox 1091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93" name="TextBox 109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94" name="TextBox 109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95" name="TextBox 109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96" name="TextBox 109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097" name="TextBox 109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098" name="TextBox 109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099" name="TextBox 1098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100" name="TextBox 1099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01" name="TextBox 110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02" name="TextBox 110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03" name="TextBox 110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04" name="TextBox 110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05" name="TextBox 110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06" name="TextBox 110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107" name="TextBox 1106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108" name="TextBox 1107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09" name="TextBox 110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10" name="TextBox 110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11" name="TextBox 111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12" name="TextBox 111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13" name="TextBox 111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14" name="TextBox 111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115" name="TextBox 1114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116" name="TextBox 1115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17" name="TextBox 111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18" name="TextBox 111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19" name="TextBox 111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20" name="TextBox 111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21" name="TextBox 112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22" name="TextBox 112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123" name="TextBox 1122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124" name="TextBox 1123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25" name="TextBox 112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26" name="TextBox 112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27" name="TextBox 112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28" name="TextBox 112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29" name="TextBox 112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30" name="TextBox 112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131" name="TextBox 1130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132" name="TextBox 1131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33" name="TextBox 113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34" name="TextBox 113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35" name="TextBox 113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36" name="TextBox 113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37" name="TextBox 113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38" name="TextBox 113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139" name="TextBox 1138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140" name="TextBox 1139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41" name="TextBox 114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42" name="TextBox 114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43" name="TextBox 114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44" name="TextBox 114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45" name="TextBox 114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46" name="TextBox 114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147" name="TextBox 1146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148" name="TextBox 1147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49" name="TextBox 114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50" name="TextBox 114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51" name="TextBox 115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52" name="TextBox 115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53" name="TextBox 115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54" name="TextBox 115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155" name="TextBox 1154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156" name="TextBox 1155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57" name="TextBox 115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58" name="TextBox 115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59" name="TextBox 115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60" name="TextBox 115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61" name="TextBox 116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62" name="TextBox 116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163" name="TextBox 1162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164" name="TextBox 1163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65" name="TextBox 116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66" name="TextBox 116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67" name="TextBox 116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68" name="TextBox 116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69" name="TextBox 116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70" name="TextBox 116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171" name="TextBox 1170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172" name="TextBox 1171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73" name="TextBox 117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74" name="TextBox 117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75" name="TextBox 117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76" name="TextBox 117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77" name="TextBox 117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78" name="TextBox 117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179" name="TextBox 1178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180" name="TextBox 1179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81" name="TextBox 118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82" name="TextBox 118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83" name="TextBox 118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84" name="TextBox 118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85" name="TextBox 118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86" name="TextBox 118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187" name="TextBox 1186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188" name="TextBox 1187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89" name="TextBox 118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90" name="TextBox 118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91" name="TextBox 119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92" name="TextBox 119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93" name="TextBox 119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94" name="TextBox 119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195" name="TextBox 1194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196" name="TextBox 1195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97" name="TextBox 119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198" name="TextBox 119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199" name="TextBox 119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200" name="TextBox 119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201" name="TextBox 120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202" name="TextBox 120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203" name="TextBox 1202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204" name="TextBox 1203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205" name="TextBox 1204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206" name="TextBox 1205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207" name="TextBox 1206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208" name="TextBox 1207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09" name="TextBox 120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10" name="TextBox 120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11" name="TextBox 121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12" name="TextBox 121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13" name="TextBox 121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14" name="TextBox 121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15" name="TextBox 121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16" name="TextBox 121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17" name="TextBox 121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18" name="TextBox 121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19" name="TextBox 121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20" name="TextBox 121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21" name="TextBox 122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22" name="TextBox 122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23" name="TextBox 122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24" name="TextBox 122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25" name="TextBox 122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26" name="TextBox 122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27" name="TextBox 122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28" name="TextBox 122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29" name="TextBox 122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30" name="TextBox 122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31" name="TextBox 123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32" name="TextBox 123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33" name="TextBox 123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34" name="TextBox 123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35" name="TextBox 123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36" name="TextBox 123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37" name="TextBox 123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38" name="TextBox 123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39" name="TextBox 123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40" name="TextBox 123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41" name="TextBox 124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42" name="TextBox 124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43" name="TextBox 124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44" name="TextBox 124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45" name="TextBox 124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46" name="TextBox 124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47" name="TextBox 124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48" name="TextBox 124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49" name="TextBox 124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50" name="TextBox 124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51" name="TextBox 125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52" name="TextBox 125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53" name="TextBox 125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54" name="TextBox 125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55" name="TextBox 125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56" name="TextBox 125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57" name="TextBox 125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58" name="TextBox 125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59" name="TextBox 125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60" name="TextBox 125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61" name="TextBox 126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62" name="TextBox 126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63" name="TextBox 126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64" name="TextBox 126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65" name="TextBox 126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66" name="TextBox 126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67" name="TextBox 126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68" name="TextBox 126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69" name="TextBox 126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70" name="TextBox 126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71" name="TextBox 127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72" name="TextBox 127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73" name="TextBox 127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74" name="TextBox 127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75" name="TextBox 127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76" name="TextBox 127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77" name="TextBox 127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78" name="TextBox 127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79" name="TextBox 127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80" name="TextBox 127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81" name="TextBox 128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82" name="TextBox 128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83" name="TextBox 128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84" name="TextBox 128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85" name="TextBox 128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86" name="TextBox 128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87" name="TextBox 128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88" name="TextBox 128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89" name="TextBox 128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90" name="TextBox 128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91" name="TextBox 129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92" name="TextBox 129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93" name="TextBox 129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94" name="TextBox 129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95" name="TextBox 129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96" name="TextBox 129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97" name="TextBox 129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98" name="TextBox 129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299" name="TextBox 129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00" name="TextBox 129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01" name="TextBox 130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02" name="TextBox 130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03" name="TextBox 130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04" name="TextBox 130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05" name="TextBox 130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06" name="TextBox 130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07" name="TextBox 130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08" name="TextBox 130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09" name="TextBox 130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10" name="TextBox 130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11" name="TextBox 131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12" name="TextBox 131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13" name="TextBox 131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14" name="TextBox 131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15" name="TextBox 131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16" name="TextBox 131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17" name="TextBox 131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18" name="TextBox 131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19" name="TextBox 131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20" name="TextBox 131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21" name="TextBox 132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22" name="TextBox 132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23" name="TextBox 132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24" name="TextBox 132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25" name="TextBox 132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26" name="TextBox 132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27" name="TextBox 132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28" name="TextBox 132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29" name="TextBox 132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30" name="TextBox 132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31" name="TextBox 133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32" name="TextBox 133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33" name="TextBox 133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34" name="TextBox 133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35" name="TextBox 133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36" name="TextBox 133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37" name="TextBox 133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38" name="TextBox 133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39" name="TextBox 133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40" name="TextBox 133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41" name="TextBox 134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42" name="TextBox 134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43" name="TextBox 134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44" name="TextBox 134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45" name="TextBox 134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46" name="TextBox 134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47" name="TextBox 134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48" name="TextBox 134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49" name="TextBox 134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50" name="TextBox 134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51" name="TextBox 135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52" name="TextBox 135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53" name="TextBox 135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54" name="TextBox 135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55" name="TextBox 135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56" name="TextBox 135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57" name="TextBox 135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58" name="TextBox 135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59" name="TextBox 135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60" name="TextBox 135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61" name="TextBox 136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62" name="TextBox 136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63" name="TextBox 136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64" name="TextBox 136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65" name="TextBox 136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66" name="TextBox 136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67" name="TextBox 136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68" name="TextBox 136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69" name="TextBox 136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70" name="TextBox 136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71" name="TextBox 137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72" name="TextBox 137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73" name="TextBox 137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74" name="TextBox 137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75" name="TextBox 137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76" name="TextBox 137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77" name="TextBox 137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78" name="TextBox 137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79" name="TextBox 137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80" name="TextBox 137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81" name="TextBox 138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82" name="TextBox 138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83" name="TextBox 138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84" name="TextBox 138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85" name="TextBox 138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86" name="TextBox 138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87" name="TextBox 138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88" name="TextBox 138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89" name="TextBox 138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90" name="TextBox 138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91" name="TextBox 139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92" name="TextBox 139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93" name="TextBox 139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94" name="TextBox 139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95" name="TextBox 139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96" name="TextBox 139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97" name="TextBox 139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98" name="TextBox 139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399" name="TextBox 139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00" name="TextBox 139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01" name="TextBox 140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02" name="TextBox 140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03" name="TextBox 140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04" name="TextBox 140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05" name="TextBox 140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06" name="TextBox 140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07" name="TextBox 140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08" name="TextBox 140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09" name="TextBox 140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10" name="TextBox 140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11" name="TextBox 141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12" name="TextBox 141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13" name="TextBox 141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14" name="TextBox 141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15" name="TextBox 141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16" name="TextBox 141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17" name="TextBox 141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18" name="TextBox 141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19" name="TextBox 141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20" name="TextBox 141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21" name="TextBox 142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22" name="TextBox 142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23" name="TextBox 142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24" name="TextBox 142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25" name="TextBox 142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26" name="TextBox 142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27" name="TextBox 142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28" name="TextBox 142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29" name="TextBox 142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30" name="TextBox 142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31" name="TextBox 143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32" name="TextBox 143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33" name="TextBox 143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34" name="TextBox 143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35" name="TextBox 143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36" name="TextBox 143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37" name="TextBox 143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38" name="TextBox 143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39" name="TextBox 143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40" name="TextBox 143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41" name="TextBox 144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42" name="TextBox 144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43" name="TextBox 144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44" name="TextBox 144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45" name="TextBox 144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46" name="TextBox 144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47" name="TextBox 144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48" name="TextBox 144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49" name="TextBox 144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50" name="TextBox 144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51" name="TextBox 145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52" name="TextBox 145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53" name="TextBox 145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54" name="TextBox 145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55" name="TextBox 145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56" name="TextBox 145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57" name="TextBox 145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58" name="TextBox 145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59" name="TextBox 145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60" name="TextBox 145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61" name="TextBox 146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62" name="TextBox 146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63" name="TextBox 146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64" name="TextBox 146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65" name="TextBox 146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66" name="TextBox 146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67" name="TextBox 146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68" name="TextBox 146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69" name="TextBox 146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70" name="TextBox 146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71" name="TextBox 147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72" name="TextBox 147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73" name="TextBox 147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74" name="TextBox 147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75" name="TextBox 147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76" name="TextBox 147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77" name="TextBox 147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78" name="TextBox 147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79" name="TextBox 147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80" name="TextBox 147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81" name="TextBox 148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82" name="TextBox 148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83" name="TextBox 148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84" name="TextBox 148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85" name="TextBox 148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86" name="TextBox 148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87" name="TextBox 148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88" name="TextBox 148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89" name="TextBox 148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90" name="TextBox 148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91" name="TextBox 149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92" name="TextBox 149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93" name="TextBox 149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94" name="TextBox 149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95" name="TextBox 149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96" name="TextBox 149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97" name="TextBox 149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98" name="TextBox 149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499" name="TextBox 149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00" name="TextBox 149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01" name="TextBox 150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02" name="TextBox 150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03" name="TextBox 150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04" name="TextBox 150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05" name="TextBox 150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06" name="TextBox 150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07" name="TextBox 150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08" name="TextBox 150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09" name="TextBox 150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10" name="TextBox 150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11" name="TextBox 151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12" name="TextBox 151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13" name="TextBox 151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14" name="TextBox 151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15" name="TextBox 151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16" name="TextBox 151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17" name="TextBox 151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18" name="TextBox 151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19" name="TextBox 151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20" name="TextBox 151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21" name="TextBox 152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22" name="TextBox 152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23" name="TextBox 152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24" name="TextBox 152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25" name="TextBox 152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26" name="TextBox 152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27" name="TextBox 152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28" name="TextBox 152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29" name="TextBox 152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30" name="TextBox 152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31" name="TextBox 153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32" name="TextBox 153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33" name="TextBox 153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34" name="TextBox 153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35" name="TextBox 153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36" name="TextBox 153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37" name="TextBox 153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38" name="TextBox 153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39" name="TextBox 153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40" name="TextBox 153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41" name="TextBox 154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42" name="TextBox 154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43" name="TextBox 154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44" name="TextBox 154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45" name="TextBox 154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46" name="TextBox 154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47" name="TextBox 154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48" name="TextBox 154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49" name="TextBox 154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50" name="TextBox 154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51" name="TextBox 155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52" name="TextBox 155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53" name="TextBox 155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54" name="TextBox 155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55" name="TextBox 155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56" name="TextBox 155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57" name="TextBox 155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58" name="TextBox 155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59" name="TextBox 155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60" name="TextBox 155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61" name="TextBox 156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62" name="TextBox 156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63" name="TextBox 156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64" name="TextBox 156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65" name="TextBox 156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66" name="TextBox 156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67" name="TextBox 156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68" name="TextBox 156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69" name="TextBox 156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70" name="TextBox 156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71" name="TextBox 157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72" name="TextBox 157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73" name="TextBox 157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74" name="TextBox 157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75" name="TextBox 157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76" name="TextBox 157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77" name="TextBox 157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78" name="TextBox 157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79" name="TextBox 157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80" name="TextBox 157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81" name="TextBox 158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82" name="TextBox 158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83" name="TextBox 158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84" name="TextBox 158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85" name="TextBox 158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86" name="TextBox 158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87" name="TextBox 158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88" name="TextBox 158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89" name="TextBox 158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90" name="TextBox 158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91" name="TextBox 159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92" name="TextBox 159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93" name="TextBox 159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94" name="TextBox 159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95" name="TextBox 159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96" name="TextBox 159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97" name="TextBox 159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98" name="TextBox 159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599" name="TextBox 159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00" name="TextBox 159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01" name="TextBox 160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02" name="TextBox 160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03" name="TextBox 160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04" name="TextBox 160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05" name="TextBox 160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06" name="TextBox 160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07" name="TextBox 160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08" name="TextBox 160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09" name="TextBox 160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10" name="TextBox 160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11" name="TextBox 161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12" name="TextBox 161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13" name="TextBox 161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14" name="TextBox 161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15" name="TextBox 161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16" name="TextBox 161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17" name="TextBox 161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18" name="TextBox 161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19" name="TextBox 161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20" name="TextBox 161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21" name="TextBox 162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22" name="TextBox 162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23" name="TextBox 162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24" name="TextBox 162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25" name="TextBox 162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26" name="TextBox 162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27" name="TextBox 162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28" name="TextBox 162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29" name="TextBox 162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30" name="TextBox 162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31" name="TextBox 163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32" name="TextBox 163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33" name="TextBox 163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34" name="TextBox 163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35" name="TextBox 163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36" name="TextBox 163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37" name="TextBox 163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38" name="TextBox 163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39" name="TextBox 163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40" name="TextBox 163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41" name="TextBox 164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42" name="TextBox 164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43" name="TextBox 164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44" name="TextBox 164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45" name="TextBox 164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46" name="TextBox 164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47" name="TextBox 164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48" name="TextBox 164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49" name="TextBox 164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50" name="TextBox 164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51" name="TextBox 165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52" name="TextBox 165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53" name="TextBox 165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54" name="TextBox 165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55" name="TextBox 165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56" name="TextBox 165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57" name="TextBox 165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58" name="TextBox 165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59" name="TextBox 165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60" name="TextBox 165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61" name="TextBox 166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62" name="TextBox 166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63" name="TextBox 166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64" name="TextBox 166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65" name="TextBox 166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66" name="TextBox 166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67" name="TextBox 166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68" name="TextBox 166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69" name="TextBox 166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70" name="TextBox 166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71" name="TextBox 167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72" name="TextBox 167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73" name="TextBox 167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74" name="TextBox 167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75" name="TextBox 167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76" name="TextBox 167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77" name="TextBox 167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78" name="TextBox 167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79" name="TextBox 167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80" name="TextBox 167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81" name="TextBox 168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82" name="TextBox 168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83" name="TextBox 168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84" name="TextBox 168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85" name="TextBox 168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86" name="TextBox 168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87" name="TextBox 168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88" name="TextBox 168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89" name="TextBox 168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90" name="TextBox 168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91" name="TextBox 169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92" name="TextBox 169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93" name="TextBox 169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94" name="TextBox 169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95" name="TextBox 169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96" name="TextBox 169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97" name="TextBox 169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98" name="TextBox 169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699" name="TextBox 169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00" name="TextBox 169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01" name="TextBox 170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02" name="TextBox 170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03" name="TextBox 170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04" name="TextBox 170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05" name="TextBox 170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06" name="TextBox 170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07" name="TextBox 170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08" name="TextBox 170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09" name="TextBox 170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10" name="TextBox 170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11" name="TextBox 171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12" name="TextBox 171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13" name="TextBox 171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14" name="TextBox 171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15" name="TextBox 171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16" name="TextBox 171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17" name="TextBox 171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18" name="TextBox 171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19" name="TextBox 171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20" name="TextBox 171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21" name="TextBox 172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22" name="TextBox 172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23" name="TextBox 172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24" name="TextBox 172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25" name="TextBox 172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26" name="TextBox 172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27" name="TextBox 172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28" name="TextBox 172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29" name="TextBox 172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30" name="TextBox 172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31" name="TextBox 173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32" name="TextBox 173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33" name="TextBox 173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34" name="TextBox 173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35" name="TextBox 173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36" name="TextBox 173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37" name="TextBox 173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38" name="TextBox 173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39" name="TextBox 173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40" name="TextBox 173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41" name="TextBox 174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42" name="TextBox 174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43" name="TextBox 174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44" name="TextBox 174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45" name="TextBox 174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46" name="TextBox 174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47" name="TextBox 174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48" name="TextBox 174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49" name="TextBox 174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50" name="TextBox 174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51" name="TextBox 175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52" name="TextBox 175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53" name="TextBox 175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54" name="TextBox 175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55" name="TextBox 175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56" name="TextBox 175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57" name="TextBox 175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58" name="TextBox 175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59" name="TextBox 175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60" name="TextBox 175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61" name="TextBox 176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62" name="TextBox 176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63" name="TextBox 176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64" name="TextBox 176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65" name="TextBox 176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66" name="TextBox 176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67" name="TextBox 176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68" name="TextBox 176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69" name="TextBox 176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70" name="TextBox 1769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71" name="TextBox 1770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72" name="TextBox 1771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73" name="TextBox 1772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74" name="TextBox 1773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75" name="TextBox 1774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76" name="TextBox 1775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77" name="TextBox 1776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78" name="TextBox 1777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321</xdr:row>
      <xdr:rowOff>0</xdr:rowOff>
    </xdr:from>
    <xdr:ext cx="194454" cy="283457"/>
    <xdr:sp macro="" textlink="">
      <xdr:nvSpPr>
        <xdr:cNvPr id="1779" name="TextBox 1778"/>
        <xdr:cNvSpPr txBox="1"/>
      </xdr:nvSpPr>
      <xdr:spPr>
        <a:xfrm>
          <a:off x="0" y="22536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780" name="TextBox 1779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781" name="TextBox 1780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782" name="TextBox 1781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783" name="TextBox 1782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784" name="TextBox 1783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785" name="TextBox 1784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786" name="TextBox 1785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787" name="TextBox 1786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788" name="TextBox 1787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789" name="TextBox 1788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790" name="TextBox 1789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791" name="TextBox 1790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792" name="TextBox 1791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793" name="TextBox 1792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794" name="TextBox 1793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795" name="TextBox 1794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796" name="TextBox 1795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797" name="TextBox 1796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798" name="TextBox 1797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799" name="TextBox 1798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00" name="TextBox 1799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01" name="TextBox 1800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02" name="TextBox 1801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03" name="TextBox 1802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04" name="TextBox 1803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05" name="TextBox 1804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806" name="TextBox 1805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07" name="TextBox 1806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08" name="TextBox 1807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09" name="TextBox 1808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10" name="TextBox 1809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11" name="TextBox 1810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12" name="TextBox 1811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13" name="TextBox 1812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14" name="TextBox 1813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15" name="TextBox 1814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16" name="TextBox 1815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17" name="TextBox 1816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6930" cy="283457"/>
    <xdr:sp macro="" textlink="">
      <xdr:nvSpPr>
        <xdr:cNvPr id="1818" name="TextBox 1817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819" name="TextBox 1818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20" name="TextBox 1819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21" name="TextBox 1820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22" name="TextBox 1821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23" name="TextBox 1822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24" name="TextBox 1823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25" name="TextBox 1824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26" name="TextBox 1825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827" name="TextBox 1826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28" name="TextBox 1827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29" name="TextBox 1828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30" name="TextBox 1829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31" name="TextBox 1830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32" name="TextBox 1831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33" name="TextBox 1832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34" name="TextBox 1833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835" name="TextBox 1834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36" name="TextBox 1835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37" name="TextBox 1836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38" name="TextBox 1837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39" name="TextBox 1838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40" name="TextBox 1839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41" name="TextBox 1840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42" name="TextBox 1841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843" name="TextBox 1842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44" name="TextBox 1843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45" name="TextBox 1844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46" name="TextBox 1845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47" name="TextBox 1846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48" name="TextBox 1847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49" name="TextBox 1848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50" name="TextBox 1849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851" name="TextBox 1850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52" name="TextBox 1851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53" name="TextBox 1852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54" name="TextBox 1853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55" name="TextBox 1854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56" name="TextBox 1855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57" name="TextBox 1856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58" name="TextBox 1857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859" name="TextBox 1858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60" name="TextBox 1859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61" name="TextBox 1860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62" name="TextBox 1861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63" name="TextBox 1862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64" name="TextBox 1863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65" name="TextBox 1864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66" name="TextBox 1865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867" name="TextBox 1866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68" name="TextBox 1867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69" name="TextBox 1868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70" name="TextBox 1869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71" name="TextBox 1870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72" name="TextBox 1871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73" name="TextBox 1872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74" name="TextBox 1873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875" name="TextBox 1874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76" name="TextBox 1875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77" name="TextBox 1876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78" name="TextBox 1877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79" name="TextBox 1878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80" name="TextBox 1879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81" name="TextBox 1880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82" name="TextBox 1881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883" name="TextBox 1882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84" name="TextBox 1883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85" name="TextBox 1884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86" name="TextBox 1885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87" name="TextBox 1886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88" name="TextBox 1887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89" name="TextBox 1888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90" name="TextBox 1889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891" name="TextBox 1890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92" name="TextBox 1891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93" name="TextBox 1892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94" name="TextBox 1893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95" name="TextBox 1894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96" name="TextBox 1895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897" name="TextBox 1896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898" name="TextBox 1897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899" name="TextBox 1898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00" name="TextBox 1899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01" name="TextBox 1900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02" name="TextBox 1901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03" name="TextBox 1902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04" name="TextBox 1903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05" name="TextBox 1904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06" name="TextBox 1905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907" name="TextBox 1906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08" name="TextBox 1907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09" name="TextBox 1908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10" name="TextBox 1909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11" name="TextBox 1910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12" name="TextBox 1911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13" name="TextBox 1912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14" name="TextBox 1913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915" name="TextBox 1914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16" name="TextBox 1915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17" name="TextBox 1916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18" name="TextBox 1917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19" name="TextBox 1918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20" name="TextBox 1919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21" name="TextBox 1920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22" name="TextBox 1921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923" name="TextBox 1922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24" name="TextBox 1923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25" name="TextBox 1924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26" name="TextBox 1925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27" name="TextBox 1926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28" name="TextBox 1927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29" name="TextBox 1928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30" name="TextBox 1929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931" name="TextBox 1930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32" name="TextBox 1931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33" name="TextBox 1932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34" name="TextBox 1933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35" name="TextBox 1934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36" name="TextBox 1935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37" name="TextBox 1936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38" name="TextBox 1937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939" name="TextBox 1938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40" name="TextBox 1939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41" name="TextBox 1940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42" name="TextBox 1941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43" name="TextBox 1942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44" name="TextBox 1943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45" name="TextBox 1944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46" name="TextBox 1945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947" name="TextBox 1946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48" name="TextBox 1947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49" name="TextBox 1948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50" name="TextBox 1949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51" name="TextBox 1950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52" name="TextBox 1951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53" name="TextBox 1952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54" name="TextBox 1953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955" name="TextBox 1954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56" name="TextBox 1955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57" name="TextBox 1956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58" name="TextBox 1957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59" name="TextBox 1958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60" name="TextBox 1959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61" name="TextBox 1960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62" name="TextBox 1961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963" name="TextBox 1962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64" name="TextBox 1963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65" name="TextBox 1964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66" name="TextBox 1965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67" name="TextBox 1966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68" name="TextBox 1967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69" name="TextBox 1968">
          <a:extLst>
            <a:ext uri="{FF2B5EF4-FFF2-40B4-BE49-F238E27FC236}"/>
          </a:extLst>
        </xdr:cNvPr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70" name="TextBox 1969">
          <a:extLst>
            <a:ext uri="{FF2B5EF4-FFF2-40B4-BE49-F238E27FC236}"/>
          </a:extLst>
        </xdr:cNvPr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3334310</xdr:colOff>
      <xdr:row>321</xdr:row>
      <xdr:rowOff>0</xdr:rowOff>
    </xdr:from>
    <xdr:ext cx="185244" cy="283457"/>
    <xdr:sp macro="" textlink="">
      <xdr:nvSpPr>
        <xdr:cNvPr id="1971" name="TextBox 1970">
          <a:extLst>
            <a:ext uri="{FF2B5EF4-FFF2-40B4-BE49-F238E27FC236}"/>
          </a:extLst>
        </xdr:cNvPr>
        <xdr:cNvSpPr txBox="1"/>
      </xdr:nvSpPr>
      <xdr:spPr>
        <a:xfrm>
          <a:off x="3762935" y="22536150"/>
          <a:ext cx="18524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2584"/>
    <xdr:sp macro="" textlink="">
      <xdr:nvSpPr>
        <xdr:cNvPr id="1972" name="TextBox 1971"/>
        <xdr:cNvSpPr txBox="1"/>
      </xdr:nvSpPr>
      <xdr:spPr>
        <a:xfrm>
          <a:off x="1736912" y="22536150"/>
          <a:ext cx="184730" cy="282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2584"/>
    <xdr:sp macro="" textlink="">
      <xdr:nvSpPr>
        <xdr:cNvPr id="1973" name="TextBox 1972"/>
        <xdr:cNvSpPr txBox="1"/>
      </xdr:nvSpPr>
      <xdr:spPr>
        <a:xfrm>
          <a:off x="1859616" y="22536150"/>
          <a:ext cx="184730" cy="282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2584"/>
    <xdr:sp macro="" textlink="">
      <xdr:nvSpPr>
        <xdr:cNvPr id="1974" name="TextBox 1973"/>
        <xdr:cNvSpPr txBox="1"/>
      </xdr:nvSpPr>
      <xdr:spPr>
        <a:xfrm>
          <a:off x="1736912" y="22536150"/>
          <a:ext cx="184731" cy="282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2584"/>
    <xdr:sp macro="" textlink="">
      <xdr:nvSpPr>
        <xdr:cNvPr id="1975" name="TextBox 1974"/>
        <xdr:cNvSpPr txBox="1"/>
      </xdr:nvSpPr>
      <xdr:spPr>
        <a:xfrm>
          <a:off x="1859616" y="22536150"/>
          <a:ext cx="184730" cy="282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2584"/>
    <xdr:sp macro="" textlink="">
      <xdr:nvSpPr>
        <xdr:cNvPr id="1976" name="TextBox 1975"/>
        <xdr:cNvSpPr txBox="1"/>
      </xdr:nvSpPr>
      <xdr:spPr>
        <a:xfrm>
          <a:off x="1736912" y="22536150"/>
          <a:ext cx="184730" cy="282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2584"/>
    <xdr:sp macro="" textlink="">
      <xdr:nvSpPr>
        <xdr:cNvPr id="1977" name="TextBox 1976"/>
        <xdr:cNvSpPr txBox="1"/>
      </xdr:nvSpPr>
      <xdr:spPr>
        <a:xfrm>
          <a:off x="1859616" y="22536150"/>
          <a:ext cx="184730" cy="282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2584"/>
    <xdr:sp macro="" textlink="">
      <xdr:nvSpPr>
        <xdr:cNvPr id="1978" name="TextBox 1977"/>
        <xdr:cNvSpPr txBox="1"/>
      </xdr:nvSpPr>
      <xdr:spPr>
        <a:xfrm>
          <a:off x="1736912" y="22536150"/>
          <a:ext cx="184731" cy="282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2584"/>
    <xdr:sp macro="" textlink="">
      <xdr:nvSpPr>
        <xdr:cNvPr id="1979" name="TextBox 1978"/>
        <xdr:cNvSpPr txBox="1"/>
      </xdr:nvSpPr>
      <xdr:spPr>
        <a:xfrm>
          <a:off x="1859616" y="22536150"/>
          <a:ext cx="184731" cy="282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4723"/>
    <xdr:sp macro="" textlink="">
      <xdr:nvSpPr>
        <xdr:cNvPr id="1980" name="TextBox 1979"/>
        <xdr:cNvSpPr txBox="1"/>
      </xdr:nvSpPr>
      <xdr:spPr>
        <a:xfrm>
          <a:off x="1736912" y="22536150"/>
          <a:ext cx="184730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4723"/>
    <xdr:sp macro="" textlink="">
      <xdr:nvSpPr>
        <xdr:cNvPr id="1981" name="TextBox 1980"/>
        <xdr:cNvSpPr txBox="1"/>
      </xdr:nvSpPr>
      <xdr:spPr>
        <a:xfrm>
          <a:off x="1859616" y="22536150"/>
          <a:ext cx="184730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4723"/>
    <xdr:sp macro="" textlink="">
      <xdr:nvSpPr>
        <xdr:cNvPr id="1982" name="TextBox 1981"/>
        <xdr:cNvSpPr txBox="1"/>
      </xdr:nvSpPr>
      <xdr:spPr>
        <a:xfrm>
          <a:off x="1736912" y="22536150"/>
          <a:ext cx="184731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4723"/>
    <xdr:sp macro="" textlink="">
      <xdr:nvSpPr>
        <xdr:cNvPr id="1983" name="TextBox 1982"/>
        <xdr:cNvSpPr txBox="1"/>
      </xdr:nvSpPr>
      <xdr:spPr>
        <a:xfrm>
          <a:off x="1859616" y="22536150"/>
          <a:ext cx="184730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4723"/>
    <xdr:sp macro="" textlink="">
      <xdr:nvSpPr>
        <xdr:cNvPr id="1984" name="TextBox 1983"/>
        <xdr:cNvSpPr txBox="1"/>
      </xdr:nvSpPr>
      <xdr:spPr>
        <a:xfrm>
          <a:off x="1736912" y="22536150"/>
          <a:ext cx="184730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4723"/>
    <xdr:sp macro="" textlink="">
      <xdr:nvSpPr>
        <xdr:cNvPr id="1985" name="TextBox 1984"/>
        <xdr:cNvSpPr txBox="1"/>
      </xdr:nvSpPr>
      <xdr:spPr>
        <a:xfrm>
          <a:off x="1859616" y="22536150"/>
          <a:ext cx="184730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4723"/>
    <xdr:sp macro="" textlink="">
      <xdr:nvSpPr>
        <xdr:cNvPr id="1986" name="TextBox 1985"/>
        <xdr:cNvSpPr txBox="1"/>
      </xdr:nvSpPr>
      <xdr:spPr>
        <a:xfrm>
          <a:off x="1736912" y="22536150"/>
          <a:ext cx="184731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4723"/>
    <xdr:sp macro="" textlink="">
      <xdr:nvSpPr>
        <xdr:cNvPr id="1987" name="TextBox 1986"/>
        <xdr:cNvSpPr txBox="1"/>
      </xdr:nvSpPr>
      <xdr:spPr>
        <a:xfrm>
          <a:off x="1859616" y="22536150"/>
          <a:ext cx="184731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988" name="TextBox 198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989" name="TextBox 198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90" name="TextBox 1989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991" name="TextBox 199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1992" name="TextBox 199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1993" name="TextBox 199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1994" name="TextBox 1993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1995" name="TextBox 1994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4723"/>
    <xdr:sp macro="" textlink="">
      <xdr:nvSpPr>
        <xdr:cNvPr id="1996" name="TextBox 1995"/>
        <xdr:cNvSpPr txBox="1"/>
      </xdr:nvSpPr>
      <xdr:spPr>
        <a:xfrm>
          <a:off x="1736912" y="22536150"/>
          <a:ext cx="184730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4723"/>
    <xdr:sp macro="" textlink="">
      <xdr:nvSpPr>
        <xdr:cNvPr id="1997" name="TextBox 1996"/>
        <xdr:cNvSpPr txBox="1"/>
      </xdr:nvSpPr>
      <xdr:spPr>
        <a:xfrm>
          <a:off x="1859616" y="22536150"/>
          <a:ext cx="184730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4723"/>
    <xdr:sp macro="" textlink="">
      <xdr:nvSpPr>
        <xdr:cNvPr id="1998" name="TextBox 1997"/>
        <xdr:cNvSpPr txBox="1"/>
      </xdr:nvSpPr>
      <xdr:spPr>
        <a:xfrm>
          <a:off x="1736912" y="22536150"/>
          <a:ext cx="184731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4723"/>
    <xdr:sp macro="" textlink="">
      <xdr:nvSpPr>
        <xdr:cNvPr id="1999" name="TextBox 1998"/>
        <xdr:cNvSpPr txBox="1"/>
      </xdr:nvSpPr>
      <xdr:spPr>
        <a:xfrm>
          <a:off x="1859616" y="22536150"/>
          <a:ext cx="184730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4723"/>
    <xdr:sp macro="" textlink="">
      <xdr:nvSpPr>
        <xdr:cNvPr id="2000" name="TextBox 1999"/>
        <xdr:cNvSpPr txBox="1"/>
      </xdr:nvSpPr>
      <xdr:spPr>
        <a:xfrm>
          <a:off x="1736912" y="22536150"/>
          <a:ext cx="184730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4723"/>
    <xdr:sp macro="" textlink="">
      <xdr:nvSpPr>
        <xdr:cNvPr id="2001" name="TextBox 2000"/>
        <xdr:cNvSpPr txBox="1"/>
      </xdr:nvSpPr>
      <xdr:spPr>
        <a:xfrm>
          <a:off x="1859616" y="22536150"/>
          <a:ext cx="184730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4723"/>
    <xdr:sp macro="" textlink="">
      <xdr:nvSpPr>
        <xdr:cNvPr id="2002" name="TextBox 2001"/>
        <xdr:cNvSpPr txBox="1"/>
      </xdr:nvSpPr>
      <xdr:spPr>
        <a:xfrm>
          <a:off x="1736912" y="22536150"/>
          <a:ext cx="184731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4723"/>
    <xdr:sp macro="" textlink="">
      <xdr:nvSpPr>
        <xdr:cNvPr id="2003" name="TextBox 2002"/>
        <xdr:cNvSpPr txBox="1"/>
      </xdr:nvSpPr>
      <xdr:spPr>
        <a:xfrm>
          <a:off x="1859616" y="22536150"/>
          <a:ext cx="184731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6"/>
    <xdr:sp macro="" textlink="">
      <xdr:nvSpPr>
        <xdr:cNvPr id="2004" name="TextBox 2003"/>
        <xdr:cNvSpPr txBox="1"/>
      </xdr:nvSpPr>
      <xdr:spPr>
        <a:xfrm>
          <a:off x="1736912" y="22536150"/>
          <a:ext cx="184730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6"/>
    <xdr:sp macro="" textlink="">
      <xdr:nvSpPr>
        <xdr:cNvPr id="2005" name="TextBox 2004"/>
        <xdr:cNvSpPr txBox="1"/>
      </xdr:nvSpPr>
      <xdr:spPr>
        <a:xfrm>
          <a:off x="1859616" y="22536150"/>
          <a:ext cx="184730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2006" name="TextBox 2005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6"/>
    <xdr:sp macro="" textlink="">
      <xdr:nvSpPr>
        <xdr:cNvPr id="2007" name="TextBox 2006"/>
        <xdr:cNvSpPr txBox="1"/>
      </xdr:nvSpPr>
      <xdr:spPr>
        <a:xfrm>
          <a:off x="1859616" y="22536150"/>
          <a:ext cx="184730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6"/>
    <xdr:sp macro="" textlink="">
      <xdr:nvSpPr>
        <xdr:cNvPr id="2008" name="TextBox 2007"/>
        <xdr:cNvSpPr txBox="1"/>
      </xdr:nvSpPr>
      <xdr:spPr>
        <a:xfrm>
          <a:off x="1736912" y="22536150"/>
          <a:ext cx="184730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6"/>
    <xdr:sp macro="" textlink="">
      <xdr:nvSpPr>
        <xdr:cNvPr id="2009" name="TextBox 2008"/>
        <xdr:cNvSpPr txBox="1"/>
      </xdr:nvSpPr>
      <xdr:spPr>
        <a:xfrm>
          <a:off x="1859616" y="22536150"/>
          <a:ext cx="184730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2010" name="TextBox 2009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2011" name="TextBox 2010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6"/>
    <xdr:sp macro="" textlink="">
      <xdr:nvSpPr>
        <xdr:cNvPr id="2012" name="TextBox 2011"/>
        <xdr:cNvSpPr txBox="1"/>
      </xdr:nvSpPr>
      <xdr:spPr>
        <a:xfrm>
          <a:off x="1736912" y="22536150"/>
          <a:ext cx="184730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6"/>
    <xdr:sp macro="" textlink="">
      <xdr:nvSpPr>
        <xdr:cNvPr id="2013" name="TextBox 2012"/>
        <xdr:cNvSpPr txBox="1"/>
      </xdr:nvSpPr>
      <xdr:spPr>
        <a:xfrm>
          <a:off x="1859616" y="22536150"/>
          <a:ext cx="184730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2014" name="TextBox 2013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6"/>
    <xdr:sp macro="" textlink="">
      <xdr:nvSpPr>
        <xdr:cNvPr id="2015" name="TextBox 2014"/>
        <xdr:cNvSpPr txBox="1"/>
      </xdr:nvSpPr>
      <xdr:spPr>
        <a:xfrm>
          <a:off x="1859616" y="22536150"/>
          <a:ext cx="184730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6"/>
    <xdr:sp macro="" textlink="">
      <xdr:nvSpPr>
        <xdr:cNvPr id="2016" name="TextBox 2015"/>
        <xdr:cNvSpPr txBox="1"/>
      </xdr:nvSpPr>
      <xdr:spPr>
        <a:xfrm>
          <a:off x="1736912" y="22536150"/>
          <a:ext cx="184730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6"/>
    <xdr:sp macro="" textlink="">
      <xdr:nvSpPr>
        <xdr:cNvPr id="2017" name="TextBox 2016"/>
        <xdr:cNvSpPr txBox="1"/>
      </xdr:nvSpPr>
      <xdr:spPr>
        <a:xfrm>
          <a:off x="1859616" y="22536150"/>
          <a:ext cx="184730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2018" name="TextBox 2017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2019" name="TextBox 2018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20" name="TextBox 201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21" name="TextBox 202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22" name="TextBox 202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23" name="TextBox 202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24" name="TextBox 202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25" name="TextBox 202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026" name="TextBox 2025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027" name="TextBox 2026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028" name="TextBox 2027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029" name="TextBox 2028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30" name="TextBox 202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31" name="TextBox 203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32" name="TextBox 203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33" name="TextBox 203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34" name="TextBox 203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35" name="TextBox 203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036" name="TextBox 2035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037" name="TextBox 2036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38" name="TextBox 203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39" name="TextBox 203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40" name="TextBox 203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41" name="TextBox 204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42" name="TextBox 204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43" name="TextBox 204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044" name="TextBox 2043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045" name="TextBox 2044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46" name="TextBox 204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47" name="TextBox 204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48" name="TextBox 204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49" name="TextBox 204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50" name="TextBox 204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51" name="TextBox 205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052" name="TextBox 2051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053" name="TextBox 2052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054" name="TextBox 2053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055" name="TextBox 2054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056" name="TextBox 2055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057" name="TextBox 2056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6930" cy="283457"/>
    <xdr:sp macro="" textlink="">
      <xdr:nvSpPr>
        <xdr:cNvPr id="2058" name="TextBox 2057"/>
        <xdr:cNvSpPr txBox="1"/>
      </xdr:nvSpPr>
      <xdr:spPr>
        <a:xfrm>
          <a:off x="1859616" y="2253615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59" name="TextBox 205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60" name="TextBox 205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61" name="TextBox 206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62" name="TextBox 206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63" name="TextBox 206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64" name="TextBox 206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065" name="TextBox 2064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066" name="TextBox 2065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67" name="TextBox 206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68" name="TextBox 206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69" name="TextBox 206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70" name="TextBox 206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71" name="TextBox 207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72" name="TextBox 207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073" name="TextBox 2072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074" name="TextBox 2073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75" name="TextBox 207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76" name="TextBox 207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77" name="TextBox 207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78" name="TextBox 207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79" name="TextBox 207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80" name="TextBox 207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081" name="TextBox 2080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082" name="TextBox 2081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83" name="TextBox 208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84" name="TextBox 208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85" name="TextBox 208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86" name="TextBox 208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87" name="TextBox 208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88" name="TextBox 208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089" name="TextBox 2088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090" name="TextBox 2089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91" name="TextBox 209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92" name="TextBox 209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93" name="TextBox 209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94" name="TextBox 209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95" name="TextBox 209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096" name="TextBox 209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097" name="TextBox 2096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098" name="TextBox 2097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099" name="TextBox 209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00" name="TextBox 209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01" name="TextBox 210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02" name="TextBox 210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03" name="TextBox 210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04" name="TextBox 210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105" name="TextBox 2104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106" name="TextBox 2105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07" name="TextBox 210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08" name="TextBox 210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09" name="TextBox 210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10" name="TextBox 210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11" name="TextBox 211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12" name="TextBox 211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113" name="TextBox 2112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114" name="TextBox 2113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15" name="TextBox 211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16" name="TextBox 211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17" name="TextBox 211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18" name="TextBox 211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19" name="TextBox 211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20" name="TextBox 211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121" name="TextBox 2120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122" name="TextBox 2121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23" name="TextBox 212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24" name="TextBox 212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25" name="TextBox 212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26" name="TextBox 212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27" name="TextBox 212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28" name="TextBox 212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129" name="TextBox 2128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130" name="TextBox 2129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31" name="TextBox 213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32" name="TextBox 213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33" name="TextBox 213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34" name="TextBox 213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35" name="TextBox 213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36" name="TextBox 213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137" name="TextBox 2136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138" name="TextBox 2137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39" name="TextBox 213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40" name="TextBox 213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41" name="TextBox 214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42" name="TextBox 214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43" name="TextBox 214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44" name="TextBox 214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145" name="TextBox 2144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146" name="TextBox 2145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47" name="TextBox 214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48" name="TextBox 214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49" name="TextBox 214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50" name="TextBox 214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51" name="TextBox 215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52" name="TextBox 215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153" name="TextBox 2152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154" name="TextBox 2153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55" name="TextBox 215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56" name="TextBox 215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57" name="TextBox 215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58" name="TextBox 215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59" name="TextBox 215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60" name="TextBox 215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161" name="TextBox 2160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162" name="TextBox 2161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63" name="TextBox 216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64" name="TextBox 216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65" name="TextBox 216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66" name="TextBox 216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67" name="TextBox 216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68" name="TextBox 216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169" name="TextBox 2168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170" name="TextBox 2169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71" name="TextBox 217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72" name="TextBox 217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73" name="TextBox 217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74" name="TextBox 217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75" name="TextBox 217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76" name="TextBox 217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177" name="TextBox 2176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178" name="TextBox 2177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79" name="TextBox 217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80" name="TextBox 217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81" name="TextBox 218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82" name="TextBox 218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83" name="TextBox 218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84" name="TextBox 218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185" name="TextBox 2184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186" name="TextBox 2185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87" name="TextBox 218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88" name="TextBox 218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89" name="TextBox 218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90" name="TextBox 218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91" name="TextBox 219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92" name="TextBox 219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193" name="TextBox 2192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194" name="TextBox 2193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95" name="TextBox 219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96" name="TextBox 219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97" name="TextBox 219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198" name="TextBox 219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199" name="TextBox 219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00" name="TextBox 219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201" name="TextBox 2200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202" name="TextBox 2201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03" name="TextBox 220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04" name="TextBox 220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05" name="TextBox 220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06" name="TextBox 220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07" name="TextBox 220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08" name="TextBox 220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209" name="TextBox 2208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210" name="TextBox 2209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11" name="TextBox 221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12" name="TextBox 221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13" name="TextBox 221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14" name="TextBox 221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15" name="TextBox 221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16" name="TextBox 221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217" name="TextBox 2216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218" name="TextBox 2217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19" name="TextBox 221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20" name="TextBox 221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21" name="TextBox 222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22" name="TextBox 222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23" name="TextBox 222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24" name="TextBox 222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225" name="TextBox 2224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226" name="TextBox 2225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27" name="TextBox 222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28" name="TextBox 222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29" name="TextBox 222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30" name="TextBox 222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31" name="TextBox 223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32" name="TextBox 223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233" name="TextBox 2232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234" name="TextBox 2233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35" name="TextBox 223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36" name="TextBox 223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37" name="TextBox 223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38" name="TextBox 223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39" name="TextBox 223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40" name="TextBox 223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241" name="TextBox 2240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242" name="TextBox 2241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43" name="TextBox 224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44" name="TextBox 224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45" name="TextBox 224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46" name="TextBox 224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47" name="TextBox 224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48" name="TextBox 224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249" name="TextBox 2248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250" name="TextBox 2249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51" name="TextBox 225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52" name="TextBox 225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53" name="TextBox 225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54" name="TextBox 225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55" name="TextBox 225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56" name="TextBox 225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257" name="TextBox 2256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258" name="TextBox 2257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59" name="TextBox 225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60" name="TextBox 225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61" name="TextBox 226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62" name="TextBox 226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63" name="TextBox 226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64" name="TextBox 226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265" name="TextBox 2264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266" name="TextBox 2265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67" name="TextBox 226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68" name="TextBox 226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69" name="TextBox 226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70" name="TextBox 226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71" name="TextBox 227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72" name="TextBox 227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273" name="TextBox 2272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274" name="TextBox 2273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75" name="TextBox 227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76" name="TextBox 227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77" name="TextBox 227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78" name="TextBox 227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79" name="TextBox 227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80" name="TextBox 227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281" name="TextBox 2280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282" name="TextBox 2281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83" name="TextBox 228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84" name="TextBox 228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85" name="TextBox 228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86" name="TextBox 228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87" name="TextBox 228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88" name="TextBox 228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289" name="TextBox 2288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290" name="TextBox 2289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91" name="TextBox 229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92" name="TextBox 229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93" name="TextBox 229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94" name="TextBox 229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295" name="TextBox 229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296" name="TextBox 229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297" name="TextBox 2296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298" name="TextBox 2297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299" name="TextBox 2298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300" name="TextBox 2299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01" name="TextBox 230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02" name="TextBox 230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03" name="TextBox 230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04" name="TextBox 230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05" name="TextBox 230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06" name="TextBox 230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307" name="TextBox 2306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308" name="TextBox 2307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09" name="TextBox 230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10" name="TextBox 230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11" name="TextBox 231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12" name="TextBox 231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13" name="TextBox 231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14" name="TextBox 231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315" name="TextBox 2314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316" name="TextBox 2315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17" name="TextBox 231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18" name="TextBox 231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19" name="TextBox 231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20" name="TextBox 231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21" name="TextBox 232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22" name="TextBox 232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323" name="TextBox 2322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324" name="TextBox 2323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325" name="TextBox 2324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326" name="TextBox 2325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327" name="TextBox 2326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328" name="TextBox 2327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6930" cy="283457"/>
    <xdr:sp macro="" textlink="">
      <xdr:nvSpPr>
        <xdr:cNvPr id="2329" name="TextBox 2328"/>
        <xdr:cNvSpPr txBox="1"/>
      </xdr:nvSpPr>
      <xdr:spPr>
        <a:xfrm>
          <a:off x="1859616" y="2253615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30" name="TextBox 232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31" name="TextBox 233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32" name="TextBox 233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33" name="TextBox 233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34" name="TextBox 233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35" name="TextBox 233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336" name="TextBox 2335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337" name="TextBox 2336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38" name="TextBox 233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39" name="TextBox 233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40" name="TextBox 233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41" name="TextBox 234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42" name="TextBox 234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43" name="TextBox 234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344" name="TextBox 2343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345" name="TextBox 2344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46" name="TextBox 234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47" name="TextBox 234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48" name="TextBox 234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49" name="TextBox 234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50" name="TextBox 234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51" name="TextBox 235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352" name="TextBox 2351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353" name="TextBox 2352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54" name="TextBox 235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55" name="TextBox 235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56" name="TextBox 235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57" name="TextBox 235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58" name="TextBox 235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59" name="TextBox 235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360" name="TextBox 2359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361" name="TextBox 2360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62" name="TextBox 236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63" name="TextBox 236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64" name="TextBox 236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65" name="TextBox 236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66" name="TextBox 236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67" name="TextBox 236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368" name="TextBox 2367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369" name="TextBox 2368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70" name="TextBox 236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71" name="TextBox 237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72" name="TextBox 237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73" name="TextBox 237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74" name="TextBox 237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75" name="TextBox 237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376" name="TextBox 2375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377" name="TextBox 2376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78" name="TextBox 237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79" name="TextBox 237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80" name="TextBox 237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81" name="TextBox 238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82" name="TextBox 238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83" name="TextBox 238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384" name="TextBox 2383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385" name="TextBox 2384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86" name="TextBox 238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87" name="TextBox 238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88" name="TextBox 238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89" name="TextBox 238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90" name="TextBox 238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91" name="TextBox 239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392" name="TextBox 2391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393" name="TextBox 2392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94" name="TextBox 239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95" name="TextBox 239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96" name="TextBox 239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97" name="TextBox 239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398" name="TextBox 239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399" name="TextBox 239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400" name="TextBox 2399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401" name="TextBox 2400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02" name="TextBox 240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03" name="TextBox 240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04" name="TextBox 240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05" name="TextBox 240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06" name="TextBox 240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07" name="TextBox 240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408" name="TextBox 2407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409" name="TextBox 2408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10" name="TextBox 240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11" name="TextBox 241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12" name="TextBox 241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13" name="TextBox 241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14" name="TextBox 241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15" name="TextBox 241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416" name="TextBox 2415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417" name="TextBox 2416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18" name="TextBox 241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19" name="TextBox 241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20" name="TextBox 241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21" name="TextBox 242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22" name="TextBox 242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23" name="TextBox 242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424" name="TextBox 2423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425" name="TextBox 2424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26" name="TextBox 242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27" name="TextBox 242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28" name="TextBox 242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29" name="TextBox 242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30" name="TextBox 242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31" name="TextBox 243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432" name="TextBox 2431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433" name="TextBox 2432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34" name="TextBox 243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35" name="TextBox 243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36" name="TextBox 243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37" name="TextBox 243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38" name="TextBox 243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39" name="TextBox 243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440" name="TextBox 2439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441" name="TextBox 2440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42" name="TextBox 244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43" name="TextBox 244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44" name="TextBox 244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45" name="TextBox 244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46" name="TextBox 244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47" name="TextBox 244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448" name="TextBox 2447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449" name="TextBox 2448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50" name="TextBox 244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51" name="TextBox 245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52" name="TextBox 245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53" name="TextBox 245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54" name="TextBox 245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55" name="TextBox 245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456" name="TextBox 2455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457" name="TextBox 2456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58" name="TextBox 245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59" name="TextBox 245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60" name="TextBox 245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61" name="TextBox 246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62" name="TextBox 246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63" name="TextBox 246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464" name="TextBox 2463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465" name="TextBox 2464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66" name="TextBox 246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67" name="TextBox 246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68" name="TextBox 246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69" name="TextBox 246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70" name="TextBox 246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71" name="TextBox 247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472" name="TextBox 2471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473" name="TextBox 2472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74" name="TextBox 247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75" name="TextBox 247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76" name="TextBox 247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77" name="TextBox 247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78" name="TextBox 247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79" name="TextBox 247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480" name="TextBox 2479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481" name="TextBox 2480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82" name="TextBox 248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83" name="TextBox 248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84" name="TextBox 248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85" name="TextBox 248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86" name="TextBox 248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87" name="TextBox 248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488" name="TextBox 2487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489" name="TextBox 2488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490" name="TextBox 2489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491" name="TextBox 2490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92" name="TextBox 249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93" name="TextBox 249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94" name="TextBox 249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95" name="TextBox 249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496" name="TextBox 249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497" name="TextBox 249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498" name="TextBox 2497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499" name="TextBox 2498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00" name="TextBox 249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01" name="TextBox 250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02" name="TextBox 250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03" name="TextBox 250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04" name="TextBox 250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05" name="TextBox 250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506" name="TextBox 2505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507" name="TextBox 2506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08" name="TextBox 250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09" name="TextBox 250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10" name="TextBox 250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11" name="TextBox 251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12" name="TextBox 251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13" name="TextBox 251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514" name="TextBox 2513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515" name="TextBox 2514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516" name="TextBox 2515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517" name="TextBox 2516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518" name="TextBox 2517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519" name="TextBox 2518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6930" cy="283457"/>
    <xdr:sp macro="" textlink="">
      <xdr:nvSpPr>
        <xdr:cNvPr id="2520" name="TextBox 2519"/>
        <xdr:cNvSpPr txBox="1"/>
      </xdr:nvSpPr>
      <xdr:spPr>
        <a:xfrm>
          <a:off x="1859616" y="2253615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21" name="TextBox 252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22" name="TextBox 252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23" name="TextBox 252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24" name="TextBox 252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25" name="TextBox 252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26" name="TextBox 252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527" name="TextBox 2526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528" name="TextBox 2527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29" name="TextBox 252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30" name="TextBox 252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31" name="TextBox 253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32" name="TextBox 253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33" name="TextBox 253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34" name="TextBox 253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535" name="TextBox 2534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536" name="TextBox 2535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37" name="TextBox 253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38" name="TextBox 253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39" name="TextBox 253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40" name="TextBox 253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41" name="TextBox 254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42" name="TextBox 254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543" name="TextBox 2542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544" name="TextBox 2543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45" name="TextBox 254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46" name="TextBox 254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47" name="TextBox 254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48" name="TextBox 254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49" name="TextBox 254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50" name="TextBox 254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551" name="TextBox 2550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552" name="TextBox 2551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53" name="TextBox 255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54" name="TextBox 255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55" name="TextBox 255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56" name="TextBox 255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57" name="TextBox 255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58" name="TextBox 255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559" name="TextBox 2558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560" name="TextBox 2559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61" name="TextBox 256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62" name="TextBox 256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63" name="TextBox 256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64" name="TextBox 256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65" name="TextBox 256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66" name="TextBox 256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567" name="TextBox 2566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568" name="TextBox 2567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69" name="TextBox 256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70" name="TextBox 256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71" name="TextBox 257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72" name="TextBox 257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73" name="TextBox 257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74" name="TextBox 257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575" name="TextBox 2574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576" name="TextBox 2575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77" name="TextBox 257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78" name="TextBox 257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79" name="TextBox 257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80" name="TextBox 257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81" name="TextBox 258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82" name="TextBox 258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583" name="TextBox 2582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584" name="TextBox 2583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85" name="TextBox 258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86" name="TextBox 258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87" name="TextBox 258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88" name="TextBox 258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89" name="TextBox 258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90" name="TextBox 258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591" name="TextBox 2590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592" name="TextBox 2591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93" name="TextBox 259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94" name="TextBox 259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95" name="TextBox 259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96" name="TextBox 259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597" name="TextBox 259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598" name="TextBox 259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599" name="TextBox 2598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600" name="TextBox 2599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01" name="TextBox 260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02" name="TextBox 260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03" name="TextBox 260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04" name="TextBox 260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05" name="TextBox 260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06" name="TextBox 260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607" name="TextBox 2606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608" name="TextBox 2607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09" name="TextBox 260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10" name="TextBox 260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11" name="TextBox 261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12" name="TextBox 261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13" name="TextBox 261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14" name="TextBox 261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615" name="TextBox 2614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616" name="TextBox 2615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17" name="TextBox 261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18" name="TextBox 261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19" name="TextBox 261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20" name="TextBox 261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21" name="TextBox 262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22" name="TextBox 262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623" name="TextBox 2622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624" name="TextBox 2623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25" name="TextBox 262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26" name="TextBox 262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27" name="TextBox 262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28" name="TextBox 262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29" name="TextBox 262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30" name="TextBox 262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631" name="TextBox 2630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632" name="TextBox 2631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33" name="TextBox 263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34" name="TextBox 263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35" name="TextBox 263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36" name="TextBox 263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37" name="TextBox 263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38" name="TextBox 263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639" name="TextBox 2638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640" name="TextBox 2639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41" name="TextBox 264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42" name="TextBox 264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43" name="TextBox 264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44" name="TextBox 264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45" name="TextBox 264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46" name="TextBox 264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647" name="TextBox 2646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648" name="TextBox 2647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49" name="TextBox 264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50" name="TextBox 264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51" name="TextBox 265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52" name="TextBox 265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53" name="TextBox 265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54" name="TextBox 265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655" name="TextBox 2654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656" name="TextBox 2655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57" name="TextBox 265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58" name="TextBox 265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59" name="TextBox 265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60" name="TextBox 265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61" name="TextBox 266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62" name="TextBox 266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663" name="TextBox 2662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664" name="TextBox 2663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65" name="TextBox 266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66" name="TextBox 266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67" name="TextBox 266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68" name="TextBox 266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69" name="TextBox 266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70" name="TextBox 266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671" name="TextBox 2670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672" name="TextBox 2671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73" name="TextBox 267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74" name="TextBox 267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75" name="TextBox 267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76" name="TextBox 267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77" name="TextBox 267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78" name="TextBox 267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679" name="TextBox 2678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680" name="TextBox 2679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681" name="TextBox 2680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682" name="TextBox 2681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83" name="TextBox 268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84" name="TextBox 268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85" name="TextBox 268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86" name="TextBox 268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87" name="TextBox 268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88" name="TextBox 268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689" name="TextBox 2688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690" name="TextBox 2689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91" name="TextBox 269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92" name="TextBox 269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93" name="TextBox 269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94" name="TextBox 269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95" name="TextBox 269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696" name="TextBox 269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697" name="TextBox 2696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698" name="TextBox 2697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699" name="TextBox 269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00" name="TextBox 269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01" name="TextBox 270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02" name="TextBox 270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03" name="TextBox 270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04" name="TextBox 270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705" name="TextBox 2704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706" name="TextBox 2705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707" name="TextBox 2706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708" name="TextBox 2707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709" name="TextBox 2708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710" name="TextBox 2709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6930" cy="283457"/>
    <xdr:sp macro="" textlink="">
      <xdr:nvSpPr>
        <xdr:cNvPr id="2711" name="TextBox 2710"/>
        <xdr:cNvSpPr txBox="1"/>
      </xdr:nvSpPr>
      <xdr:spPr>
        <a:xfrm>
          <a:off x="1859616" y="2253615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12" name="TextBox 271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13" name="TextBox 271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14" name="TextBox 271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15" name="TextBox 271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16" name="TextBox 271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17" name="TextBox 271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718" name="TextBox 2717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719" name="TextBox 2718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20" name="TextBox 271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21" name="TextBox 272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22" name="TextBox 272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23" name="TextBox 272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24" name="TextBox 272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25" name="TextBox 272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726" name="TextBox 2725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727" name="TextBox 2726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28" name="TextBox 272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29" name="TextBox 272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30" name="TextBox 272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31" name="TextBox 273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32" name="TextBox 273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33" name="TextBox 273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734" name="TextBox 2733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735" name="TextBox 2734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36" name="TextBox 273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37" name="TextBox 273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38" name="TextBox 273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39" name="TextBox 273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40" name="TextBox 273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41" name="TextBox 274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742" name="TextBox 2741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743" name="TextBox 2742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44" name="TextBox 274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45" name="TextBox 274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46" name="TextBox 274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47" name="TextBox 274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48" name="TextBox 274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49" name="TextBox 274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750" name="TextBox 2749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751" name="TextBox 2750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52" name="TextBox 275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53" name="TextBox 275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54" name="TextBox 275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55" name="TextBox 275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56" name="TextBox 275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57" name="TextBox 275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758" name="TextBox 2757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759" name="TextBox 2758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60" name="TextBox 275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61" name="TextBox 276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62" name="TextBox 276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63" name="TextBox 276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64" name="TextBox 276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65" name="TextBox 276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766" name="TextBox 2765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767" name="TextBox 2766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68" name="TextBox 276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69" name="TextBox 276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70" name="TextBox 276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71" name="TextBox 277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72" name="TextBox 277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73" name="TextBox 277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774" name="TextBox 2773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775" name="TextBox 2774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76" name="TextBox 277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77" name="TextBox 277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78" name="TextBox 277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79" name="TextBox 277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80" name="TextBox 277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81" name="TextBox 278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782" name="TextBox 2781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783" name="TextBox 2782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84" name="TextBox 278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85" name="TextBox 278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86" name="TextBox 278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87" name="TextBox 278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88" name="TextBox 278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89" name="TextBox 278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790" name="TextBox 2789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791" name="TextBox 2790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92" name="TextBox 279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93" name="TextBox 279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94" name="TextBox 279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95" name="TextBox 279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796" name="TextBox 279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797" name="TextBox 279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798" name="TextBox 2797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799" name="TextBox 2798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00" name="TextBox 279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01" name="TextBox 102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02" name="TextBox 280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03" name="TextBox 280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04" name="TextBox 280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05" name="TextBox 280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806" name="TextBox 2805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807" name="TextBox 2806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08" name="TextBox 280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09" name="TextBox 280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10" name="TextBox 280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11" name="TextBox 281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12" name="TextBox 281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13" name="TextBox 281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814" name="TextBox 2813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815" name="TextBox 2814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16" name="TextBox 281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17" name="TextBox 281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18" name="TextBox 281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19" name="TextBox 281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20" name="TextBox 281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21" name="TextBox 282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822" name="TextBox 2821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823" name="TextBox 2822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24" name="TextBox 282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25" name="TextBox 282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26" name="TextBox 282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27" name="TextBox 282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28" name="TextBox 282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29" name="TextBox 282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830" name="TextBox 2829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831" name="TextBox 2830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32" name="TextBox 283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33" name="TextBox 283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34" name="TextBox 283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35" name="TextBox 283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36" name="TextBox 283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37" name="TextBox 283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838" name="TextBox 2837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839" name="TextBox 2838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40" name="TextBox 283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41" name="TextBox 284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42" name="TextBox 284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43" name="TextBox 284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44" name="TextBox 284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45" name="TextBox 284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846" name="TextBox 2845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847" name="TextBox 2846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48" name="TextBox 284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49" name="TextBox 284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50" name="TextBox 284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51" name="TextBox 285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52" name="TextBox 285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53" name="TextBox 285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854" name="TextBox 2853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855" name="TextBox 2854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56" name="TextBox 285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57" name="TextBox 285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58" name="TextBox 285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59" name="TextBox 285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60" name="TextBox 285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61" name="TextBox 286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862" name="TextBox 2861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863" name="TextBox 2862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864" name="TextBox 2863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865" name="TextBox 2864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866" name="TextBox 2865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867" name="TextBox 2866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68" name="TextBox 286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69" name="TextBox 286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70" name="TextBox 286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71" name="TextBox 287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72" name="TextBox 287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873" name="TextBox 2872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874" name="TextBox 2873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875" name="TextBox 2874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876" name="TextBox 2875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77" name="TextBox 287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78" name="TextBox 287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79" name="TextBox 287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80" name="TextBox 287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81" name="TextBox 288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882" name="TextBox 2881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883" name="TextBox 2882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84" name="TextBox 288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85" name="TextBox 288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86" name="TextBox 288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87" name="TextBox 288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88" name="TextBox 288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889" name="TextBox 2888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890" name="TextBox 2889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91" name="TextBox 289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92" name="TextBox 289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93" name="TextBox 289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894" name="TextBox 289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895" name="TextBox 289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896" name="TextBox 2895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897" name="TextBox 2896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898" name="TextBox 2897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899" name="TextBox 2898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900" name="TextBox 2899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901" name="TextBox 2900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6930" cy="283457"/>
    <xdr:sp macro="" textlink="">
      <xdr:nvSpPr>
        <xdr:cNvPr id="2902" name="TextBox 2901"/>
        <xdr:cNvSpPr txBox="1"/>
      </xdr:nvSpPr>
      <xdr:spPr>
        <a:xfrm>
          <a:off x="1859616" y="2253615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03" name="TextBox 290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04" name="TextBox 290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05" name="TextBox 290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06" name="TextBox 290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07" name="TextBox 290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908" name="TextBox 2907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909" name="TextBox 2908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10" name="TextBox 290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11" name="TextBox 291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12" name="TextBox 291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13" name="TextBox 291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14" name="TextBox 291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915" name="TextBox 2914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916" name="TextBox 2915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17" name="TextBox 291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18" name="TextBox 291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19" name="TextBox 291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20" name="TextBox 291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21" name="TextBox 292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922" name="TextBox 2921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923" name="TextBox 2922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24" name="TextBox 292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25" name="TextBox 292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26" name="TextBox 292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27" name="TextBox 292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28" name="TextBox 292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929" name="TextBox 2928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930" name="TextBox 2929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31" name="TextBox 293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32" name="TextBox 293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33" name="TextBox 293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34" name="TextBox 293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35" name="TextBox 293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936" name="TextBox 2935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937" name="TextBox 2936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38" name="TextBox 293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39" name="TextBox 293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40" name="TextBox 293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41" name="TextBox 294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42" name="TextBox 294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943" name="TextBox 2942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944" name="TextBox 2943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45" name="TextBox 294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46" name="TextBox 294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47" name="TextBox 294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48" name="TextBox 294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49" name="TextBox 294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950" name="TextBox 2949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951" name="TextBox 2950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52" name="TextBox 295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53" name="TextBox 295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54" name="TextBox 295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55" name="TextBox 295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56" name="TextBox 295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957" name="TextBox 2956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958" name="TextBox 2957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59" name="TextBox 295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60" name="TextBox 295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61" name="TextBox 296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62" name="TextBox 296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63" name="TextBox 296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964" name="TextBox 2963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965" name="TextBox 2964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66" name="TextBox 296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67" name="TextBox 296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68" name="TextBox 296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69" name="TextBox 296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70" name="TextBox 296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971" name="TextBox 2970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972" name="TextBox 2971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73" name="TextBox 297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74" name="TextBox 297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75" name="TextBox 297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76" name="TextBox 297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77" name="TextBox 297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978" name="TextBox 2977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979" name="TextBox 2978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80" name="TextBox 297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81" name="TextBox 298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82" name="TextBox 298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83" name="TextBox 298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84" name="TextBox 298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985" name="TextBox 2984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986" name="TextBox 2985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87" name="TextBox 298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88" name="TextBox 298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89" name="TextBox 298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90" name="TextBox 298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91" name="TextBox 299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992" name="TextBox 2991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2993" name="TextBox 2992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94" name="TextBox 299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95" name="TextBox 299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96" name="TextBox 299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2997" name="TextBox 299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2998" name="TextBox 299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2999" name="TextBox 2998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000" name="TextBox 2999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01" name="TextBox 300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02" name="TextBox 300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03" name="TextBox 300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04" name="TextBox 300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05" name="TextBox 300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006" name="TextBox 3005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007" name="TextBox 3006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08" name="TextBox 300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09" name="TextBox 300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10" name="TextBox 300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11" name="TextBox 301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12" name="TextBox 301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013" name="TextBox 3012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014" name="TextBox 3013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15" name="TextBox 301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16" name="TextBox 301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17" name="TextBox 301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18" name="TextBox 301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19" name="TextBox 301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020" name="TextBox 3019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021" name="TextBox 3020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22" name="TextBox 302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23" name="TextBox 302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24" name="TextBox 302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25" name="TextBox 302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26" name="TextBox 302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027" name="TextBox 3026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028" name="TextBox 3027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29" name="TextBox 302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30" name="TextBox 302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31" name="TextBox 303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32" name="TextBox 303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33" name="TextBox 303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034" name="TextBox 3033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035" name="TextBox 3034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36" name="TextBox 303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37" name="TextBox 303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38" name="TextBox 303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39" name="TextBox 303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40" name="TextBox 303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41" name="TextBox 304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042" name="TextBox 3041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043" name="TextBox 3042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044" name="TextBox 3043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045" name="TextBox 3044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46" name="TextBox 304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47" name="TextBox 304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48" name="TextBox 304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49" name="TextBox 304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50" name="TextBox 304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51" name="TextBox 305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052" name="TextBox 3051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053" name="TextBox 3052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54" name="TextBox 305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55" name="TextBox 305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56" name="TextBox 305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57" name="TextBox 305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58" name="TextBox 305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59" name="TextBox 305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060" name="TextBox 3059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061" name="TextBox 3060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62" name="TextBox 306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63" name="TextBox 306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64" name="TextBox 306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65" name="TextBox 306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66" name="TextBox 306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67" name="TextBox 306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068" name="TextBox 3067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069" name="TextBox 3068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070" name="TextBox 3069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071" name="TextBox 3070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072" name="TextBox 3071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073" name="TextBox 3072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6930" cy="283457"/>
    <xdr:sp macro="" textlink="">
      <xdr:nvSpPr>
        <xdr:cNvPr id="3074" name="TextBox 3073"/>
        <xdr:cNvSpPr txBox="1"/>
      </xdr:nvSpPr>
      <xdr:spPr>
        <a:xfrm>
          <a:off x="1859616" y="2253615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75" name="TextBox 307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76" name="TextBox 307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77" name="TextBox 307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78" name="TextBox 307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79" name="TextBox 307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80" name="TextBox 307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081" name="TextBox 3080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082" name="TextBox 3081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83" name="TextBox 308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84" name="TextBox 308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85" name="TextBox 308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86" name="TextBox 308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87" name="TextBox 308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88" name="TextBox 308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089" name="TextBox 3088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090" name="TextBox 3089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91" name="TextBox 309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92" name="TextBox 309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93" name="TextBox 309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94" name="TextBox 309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95" name="TextBox 309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096" name="TextBox 309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097" name="TextBox 3096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098" name="TextBox 3097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099" name="TextBox 309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00" name="TextBox 309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01" name="TextBox 310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02" name="TextBox 310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03" name="TextBox 310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04" name="TextBox 310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105" name="TextBox 3104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106" name="TextBox 3105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07" name="TextBox 310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08" name="TextBox 310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09" name="TextBox 310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10" name="TextBox 310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11" name="TextBox 311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12" name="TextBox 311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113" name="TextBox 3112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114" name="TextBox 3113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15" name="TextBox 311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16" name="TextBox 311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17" name="TextBox 311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18" name="TextBox 311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19" name="TextBox 311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20" name="TextBox 311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121" name="TextBox 3120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122" name="TextBox 3121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23" name="TextBox 312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24" name="TextBox 312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25" name="TextBox 312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26" name="TextBox 312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27" name="TextBox 312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28" name="TextBox 312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129" name="TextBox 3128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130" name="TextBox 3129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31" name="TextBox 313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32" name="TextBox 313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33" name="TextBox 313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34" name="TextBox 313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35" name="TextBox 313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36" name="TextBox 313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137" name="TextBox 3136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138" name="TextBox 3137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39" name="TextBox 313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40" name="TextBox 313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41" name="TextBox 314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42" name="TextBox 314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43" name="TextBox 314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44" name="TextBox 314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145" name="TextBox 3144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146" name="TextBox 3145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47" name="TextBox 314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48" name="TextBox 314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49" name="TextBox 314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50" name="TextBox 314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51" name="TextBox 315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52" name="TextBox 315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153" name="TextBox 3152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154" name="TextBox 3153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55" name="TextBox 315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56" name="TextBox 315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57" name="TextBox 315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58" name="TextBox 315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59" name="TextBox 315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60" name="TextBox 315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161" name="TextBox 3160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162" name="TextBox 3161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63" name="TextBox 316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64" name="TextBox 316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65" name="TextBox 316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66" name="TextBox 316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67" name="TextBox 316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68" name="TextBox 316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169" name="TextBox 3168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170" name="TextBox 3169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71" name="TextBox 317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72" name="TextBox 317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73" name="TextBox 317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74" name="TextBox 317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75" name="TextBox 317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76" name="TextBox 317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177" name="TextBox 3176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178" name="TextBox 3177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79" name="TextBox 317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80" name="TextBox 317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81" name="TextBox 318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82" name="TextBox 318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83" name="TextBox 318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84" name="TextBox 318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185" name="TextBox 3184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186" name="TextBox 3185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87" name="TextBox 318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88" name="TextBox 318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89" name="TextBox 318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90" name="TextBox 318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91" name="TextBox 319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92" name="TextBox 319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193" name="TextBox 3192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194" name="TextBox 3193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95" name="TextBox 319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96" name="TextBox 319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97" name="TextBox 319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198" name="TextBox 319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199" name="TextBox 319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00" name="TextBox 319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201" name="TextBox 3200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202" name="TextBox 3201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03" name="TextBox 320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04" name="TextBox 320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05" name="TextBox 320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06" name="TextBox 320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07" name="TextBox 320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08" name="TextBox 320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209" name="TextBox 3208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210" name="TextBox 3209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11" name="TextBox 321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12" name="TextBox 321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13" name="TextBox 321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14" name="TextBox 321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15" name="TextBox 321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16" name="TextBox 321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217" name="TextBox 3216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218" name="TextBox 3217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19" name="TextBox 321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20" name="TextBox 321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21" name="TextBox 322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22" name="TextBox 322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23" name="TextBox 322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24" name="TextBox 322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225" name="TextBox 3224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226" name="TextBox 3225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227" name="TextBox 3226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228" name="TextBox 3227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7"/>
    <xdr:sp macro="" textlink="">
      <xdr:nvSpPr>
        <xdr:cNvPr id="3229" name="TextBox 3228"/>
        <xdr:cNvSpPr txBox="1"/>
      </xdr:nvSpPr>
      <xdr:spPr>
        <a:xfrm>
          <a:off x="17369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7"/>
    <xdr:sp macro="" textlink="">
      <xdr:nvSpPr>
        <xdr:cNvPr id="3230" name="TextBox 3229"/>
        <xdr:cNvSpPr txBox="1"/>
      </xdr:nvSpPr>
      <xdr:spPr>
        <a:xfrm>
          <a:off x="1859616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31" name="TextBox 323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32" name="TextBox 323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33" name="TextBox 323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34" name="TextBox 323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35" name="TextBox 323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236" name="TextBox 3235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237" name="TextBox 3236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238" name="TextBox 3237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239" name="TextBox 3238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40" name="TextBox 323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41" name="TextBox 324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42" name="TextBox 324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43" name="TextBox 324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44" name="TextBox 324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245" name="TextBox 3244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246" name="TextBox 3245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47" name="TextBox 324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48" name="TextBox 324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49" name="TextBox 324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50" name="TextBox 324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51" name="TextBox 325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252" name="TextBox 3251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253" name="TextBox 3252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54" name="TextBox 325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55" name="TextBox 325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56" name="TextBox 325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57" name="TextBox 325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58" name="TextBox 325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259" name="TextBox 3258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260" name="TextBox 3259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261" name="TextBox 3260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262" name="TextBox 3261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263" name="TextBox 3262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264" name="TextBox 3263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6930" cy="283457"/>
    <xdr:sp macro="" textlink="">
      <xdr:nvSpPr>
        <xdr:cNvPr id="3265" name="TextBox 3264"/>
        <xdr:cNvSpPr txBox="1"/>
      </xdr:nvSpPr>
      <xdr:spPr>
        <a:xfrm>
          <a:off x="1859616" y="2253615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66" name="TextBox 326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67" name="TextBox 326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68" name="TextBox 326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69" name="TextBox 326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70" name="TextBox 326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271" name="TextBox 3270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272" name="TextBox 3271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73" name="TextBox 327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74" name="TextBox 327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75" name="TextBox 327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76" name="TextBox 327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77" name="TextBox 327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278" name="TextBox 3277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279" name="TextBox 3278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80" name="TextBox 327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81" name="TextBox 328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82" name="TextBox 328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83" name="TextBox 328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84" name="TextBox 328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285" name="TextBox 3284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286" name="TextBox 3285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87" name="TextBox 328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88" name="TextBox 328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89" name="TextBox 328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90" name="TextBox 328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91" name="TextBox 329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292" name="TextBox 3291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293" name="TextBox 3292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94" name="TextBox 329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95" name="TextBox 329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96" name="TextBox 329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297" name="TextBox 329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298" name="TextBox 329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299" name="TextBox 3298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300" name="TextBox 3299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01" name="TextBox 330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02" name="TextBox 330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03" name="TextBox 330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04" name="TextBox 330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05" name="TextBox 330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306" name="TextBox 3305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307" name="TextBox 3306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08" name="TextBox 330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09" name="TextBox 330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10" name="TextBox 330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11" name="TextBox 331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12" name="TextBox 331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313" name="TextBox 3312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314" name="TextBox 3313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15" name="TextBox 331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16" name="TextBox 331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17" name="TextBox 331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18" name="TextBox 331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19" name="TextBox 331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320" name="TextBox 3319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321" name="TextBox 3320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22" name="TextBox 332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23" name="TextBox 332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24" name="TextBox 332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25" name="TextBox 332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26" name="TextBox 332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327" name="TextBox 3326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328" name="TextBox 3327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29" name="TextBox 332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30" name="TextBox 332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31" name="TextBox 333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32" name="TextBox 333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33" name="TextBox 333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334" name="TextBox 3333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335" name="TextBox 3334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36" name="TextBox 333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37" name="TextBox 333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38" name="TextBox 333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39" name="TextBox 333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40" name="TextBox 333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341" name="TextBox 3340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342" name="TextBox 3341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43" name="TextBox 334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44" name="TextBox 334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45" name="TextBox 334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46" name="TextBox 334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47" name="TextBox 334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348" name="TextBox 3347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349" name="TextBox 3348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50" name="TextBox 334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51" name="TextBox 335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52" name="TextBox 335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53" name="TextBox 335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54" name="TextBox 335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355" name="TextBox 3354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356" name="TextBox 3355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57" name="TextBox 335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58" name="TextBox 335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59" name="TextBox 335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60" name="TextBox 335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61" name="TextBox 336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362" name="TextBox 3361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363" name="TextBox 3362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64" name="TextBox 336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65" name="TextBox 336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66" name="TextBox 336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67" name="TextBox 336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68" name="TextBox 336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369" name="TextBox 3368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370" name="TextBox 3369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71" name="TextBox 337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72" name="TextBox 337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73" name="TextBox 337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74" name="TextBox 337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75" name="TextBox 337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376" name="TextBox 3375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377" name="TextBox 3376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78" name="TextBox 337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79" name="TextBox 337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80" name="TextBox 337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81" name="TextBox 338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82" name="TextBox 338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383" name="TextBox 3382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384" name="TextBox 3383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85" name="TextBox 338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86" name="TextBox 338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87" name="TextBox 338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88" name="TextBox 338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89" name="TextBox 338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390" name="TextBox 3389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391" name="TextBox 3390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92" name="TextBox 339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93" name="TextBox 339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94" name="TextBox 339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395" name="TextBox 339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396" name="TextBox 339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1" cy="283456"/>
    <xdr:sp macro="" textlink="">
      <xdr:nvSpPr>
        <xdr:cNvPr id="3397" name="TextBox 3396"/>
        <xdr:cNvSpPr txBox="1"/>
      </xdr:nvSpPr>
      <xdr:spPr>
        <a:xfrm>
          <a:off x="1736912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1" cy="283456"/>
    <xdr:sp macro="" textlink="">
      <xdr:nvSpPr>
        <xdr:cNvPr id="3398" name="TextBox 3397"/>
        <xdr:cNvSpPr txBox="1"/>
      </xdr:nvSpPr>
      <xdr:spPr>
        <a:xfrm>
          <a:off x="1859616" y="225361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399" name="TextBox 3398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00" name="TextBox 339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01" name="TextBox 340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02" name="TextBox 340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403" name="TextBox 340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04" name="TextBox 340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05" name="TextBox 340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406" name="TextBox 340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07" name="TextBox 3406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408" name="TextBox 340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409" name="TextBox 3408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10" name="TextBox 340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11" name="TextBox 341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12" name="TextBox 341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413" name="TextBox 341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14" name="TextBox 341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15" name="TextBox 341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416" name="TextBox 341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417" name="TextBox 3416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18" name="TextBox 341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19" name="TextBox 3418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20" name="TextBox 341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421" name="TextBox 342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22" name="TextBox 342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23" name="TextBox 3422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424" name="TextBox 342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425" name="TextBox 3424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26" name="TextBox 342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27" name="TextBox 3426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28" name="TextBox 342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429" name="TextBox 342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30" name="TextBox 342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31" name="TextBox 343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432" name="TextBox 343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33" name="TextBox 3432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434" name="TextBox 343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35" name="TextBox 343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436" name="TextBox 343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6930" cy="283457"/>
    <xdr:sp macro="" textlink="">
      <xdr:nvSpPr>
        <xdr:cNvPr id="3437" name="TextBox 3436"/>
        <xdr:cNvSpPr txBox="1"/>
      </xdr:nvSpPr>
      <xdr:spPr>
        <a:xfrm>
          <a:off x="1869141" y="2253615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438" name="TextBox 3437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39" name="TextBox 343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40" name="TextBox 343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41" name="TextBox 344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442" name="TextBox 344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43" name="TextBox 344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44" name="TextBox 344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445" name="TextBox 344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446" name="TextBox 3445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47" name="TextBox 344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48" name="TextBox 344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49" name="TextBox 344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450" name="TextBox 344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51" name="TextBox 345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52" name="TextBox 345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453" name="TextBox 345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454" name="TextBox 3453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55" name="TextBox 345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56" name="TextBox 345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57" name="TextBox 345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458" name="TextBox 345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59" name="TextBox 345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60" name="TextBox 345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461" name="TextBox 346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462" name="TextBox 3461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63" name="TextBox 346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64" name="TextBox 346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65" name="TextBox 346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466" name="TextBox 346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67" name="TextBox 346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68" name="TextBox 346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469" name="TextBox 346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470" name="TextBox 3469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71" name="TextBox 347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72" name="TextBox 347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73" name="TextBox 347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474" name="TextBox 347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75" name="TextBox 347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76" name="TextBox 347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477" name="TextBox 347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478" name="TextBox 3477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79" name="TextBox 347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80" name="TextBox 347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81" name="TextBox 348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482" name="TextBox 348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83" name="TextBox 348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84" name="TextBox 348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485" name="TextBox 348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486" name="TextBox 3485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87" name="TextBox 348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88" name="TextBox 348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89" name="TextBox 348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490" name="TextBox 348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91" name="TextBox 349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92" name="TextBox 349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493" name="TextBox 349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494" name="TextBox 3493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95" name="TextBox 349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496" name="TextBox 349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97" name="TextBox 349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498" name="TextBox 349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499" name="TextBox 349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00" name="TextBox 349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501" name="TextBox 350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502" name="TextBox 3501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03" name="TextBox 350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04" name="TextBox 350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05" name="TextBox 350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506" name="TextBox 350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07" name="TextBox 350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08" name="TextBox 350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509" name="TextBox 350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510" name="TextBox 3509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11" name="TextBox 351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12" name="TextBox 351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13" name="TextBox 351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514" name="TextBox 351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15" name="TextBox 351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16" name="TextBox 351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517" name="TextBox 351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518" name="TextBox 3517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19" name="TextBox 351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20" name="TextBox 351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21" name="TextBox 352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522" name="TextBox 352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23" name="TextBox 352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24" name="TextBox 352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525" name="TextBox 352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526" name="TextBox 3525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27" name="TextBox 352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28" name="TextBox 352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29" name="TextBox 352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530" name="TextBox 352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31" name="TextBox 353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32" name="TextBox 353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533" name="TextBox 353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534" name="TextBox 3533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35" name="TextBox 353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36" name="TextBox 353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37" name="TextBox 353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538" name="TextBox 353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39" name="TextBox 353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40" name="TextBox 353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541" name="TextBox 354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542" name="TextBox 3541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43" name="TextBox 354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44" name="TextBox 354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45" name="TextBox 354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546" name="TextBox 354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47" name="TextBox 354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48" name="TextBox 354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549" name="TextBox 354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550" name="TextBox 3549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51" name="TextBox 355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52" name="TextBox 355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53" name="TextBox 355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554" name="TextBox 355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55" name="TextBox 355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56" name="TextBox 355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557" name="TextBox 355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558" name="TextBox 3557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59" name="TextBox 355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60" name="TextBox 355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61" name="TextBox 356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562" name="TextBox 356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63" name="TextBox 356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64" name="TextBox 356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565" name="TextBox 356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566" name="TextBox 3565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67" name="TextBox 356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68" name="TextBox 356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69" name="TextBox 356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570" name="TextBox 356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71" name="TextBox 357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72" name="TextBox 357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573" name="TextBox 357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574" name="TextBox 3573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75" name="TextBox 357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76" name="TextBox 357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77" name="TextBox 357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578" name="TextBox 357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79" name="TextBox 357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80" name="TextBox 357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581" name="TextBox 358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582" name="TextBox 3581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83" name="TextBox 358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84" name="TextBox 358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85" name="TextBox 358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586" name="TextBox 358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87" name="TextBox 358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88" name="TextBox 358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589" name="TextBox 358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590" name="TextBox 358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91" name="TextBox 359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92" name="TextBox 359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593" name="TextBox 359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594" name="TextBox 3593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95" name="TextBox 359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596" name="TextBox 359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97" name="TextBox 359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598" name="TextBox 359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599" name="TextBox 359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00" name="TextBox 359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601" name="TextBox 360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02" name="TextBox 360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603" name="TextBox 360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604" name="TextBox 3603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05" name="TextBox 360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06" name="TextBox 360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07" name="TextBox 360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608" name="TextBox 360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09" name="TextBox 360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10" name="TextBox 360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611" name="TextBox 361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612" name="TextBox 3611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13" name="TextBox 361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14" name="TextBox 361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15" name="TextBox 361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616" name="TextBox 361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17" name="TextBox 361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18" name="TextBox 361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619" name="TextBox 361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620" name="TextBox 3619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21" name="TextBox 362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22" name="TextBox 362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23" name="TextBox 362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624" name="TextBox 362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25" name="TextBox 362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26" name="TextBox 362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627" name="TextBox 362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28" name="TextBox 362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629" name="TextBox 362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30" name="TextBox 362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631" name="TextBox 363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6930" cy="283457"/>
    <xdr:sp macro="" textlink="">
      <xdr:nvSpPr>
        <xdr:cNvPr id="3632" name="TextBox 3631"/>
        <xdr:cNvSpPr txBox="1"/>
      </xdr:nvSpPr>
      <xdr:spPr>
        <a:xfrm>
          <a:off x="1869141" y="2253615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633" name="TextBox 3632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34" name="TextBox 363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35" name="TextBox 363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36" name="TextBox 363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637" name="TextBox 363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38" name="TextBox 363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39" name="TextBox 3638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640" name="TextBox 363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641" name="TextBox 3640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42" name="TextBox 364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43" name="TextBox 3642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44" name="TextBox 364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645" name="TextBox 364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46" name="TextBox 364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47" name="TextBox 3646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648" name="TextBox 364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649" name="TextBox 3648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50" name="TextBox 364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51" name="TextBox 365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52" name="TextBox 365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653" name="TextBox 365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54" name="TextBox 365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55" name="TextBox 365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656" name="TextBox 365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657" name="TextBox 3656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58" name="TextBox 365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59" name="TextBox 3658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60" name="TextBox 365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661" name="TextBox 366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62" name="TextBox 366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63" name="TextBox 3662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664" name="TextBox 366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665" name="TextBox 3664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66" name="TextBox 366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67" name="TextBox 3666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68" name="TextBox 366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669" name="TextBox 366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70" name="TextBox 366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71" name="TextBox 367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672" name="TextBox 367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673" name="TextBox 3672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74" name="TextBox 367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75" name="TextBox 367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76" name="TextBox 367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677" name="TextBox 367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78" name="TextBox 367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79" name="TextBox 3678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680" name="TextBox 367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681" name="TextBox 3680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82" name="TextBox 368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83" name="TextBox 3682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84" name="TextBox 368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685" name="TextBox 368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86" name="TextBox 368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87" name="TextBox 3686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688" name="TextBox 368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689" name="TextBox 3688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90" name="TextBox 368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91" name="TextBox 369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92" name="TextBox 369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693" name="TextBox 369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94" name="TextBox 369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95" name="TextBox 369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696" name="TextBox 369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697" name="TextBox 3696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698" name="TextBox 369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699" name="TextBox 3698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00" name="TextBox 369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701" name="TextBox 370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02" name="TextBox 370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703" name="TextBox 3702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704" name="TextBox 370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705" name="TextBox 3704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06" name="TextBox 370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707" name="TextBox 3706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08" name="TextBox 370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709" name="TextBox 370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10" name="TextBox 370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711" name="TextBox 371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712" name="TextBox 371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713" name="TextBox 3712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14" name="TextBox 371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715" name="TextBox 371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16" name="TextBox 371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717" name="TextBox 371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18" name="TextBox 371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719" name="TextBox 3718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720" name="TextBox 371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721" name="TextBox 3720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22" name="TextBox 372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723" name="TextBox 3722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24" name="TextBox 372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725" name="TextBox 372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26" name="TextBox 372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727" name="TextBox 3726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728" name="TextBox 372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729" name="TextBox 3728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30" name="TextBox 372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731" name="TextBox 373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32" name="TextBox 373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733" name="TextBox 373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34" name="TextBox 373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735" name="TextBox 373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736" name="TextBox 373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737" name="TextBox 3736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38" name="TextBox 373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739" name="TextBox 3738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40" name="TextBox 373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741" name="TextBox 374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42" name="TextBox 374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743" name="TextBox 3742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744" name="TextBox 374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745" name="TextBox 3744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46" name="TextBox 374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747" name="TextBox 3746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48" name="TextBox 374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749" name="TextBox 374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50" name="TextBox 374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751" name="TextBox 375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752" name="TextBox 375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753" name="TextBox 3752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54" name="TextBox 375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755" name="TextBox 375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56" name="TextBox 375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757" name="TextBox 3756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58" name="TextBox 375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759" name="TextBox 3758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760" name="TextBox 375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761" name="TextBox 3760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62" name="TextBox 376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763" name="TextBox 3762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64" name="TextBox 376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765" name="TextBox 3764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66" name="TextBox 376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767" name="TextBox 3766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768" name="TextBox 376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769" name="TextBox 3768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70" name="TextBox 376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771" name="TextBox 377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72" name="TextBox 377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773" name="TextBox 377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74" name="TextBox 377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775" name="TextBox 377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776" name="TextBox 377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3777" name="TextBox 3776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78" name="TextBox 377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779" name="TextBox 3778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80" name="TextBox 377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3781" name="TextBox 378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3782" name="TextBox 378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783" name="TextBox 3782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784" name="TextBox 378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3785" name="TextBox 3784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786" name="TextBox 378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787" name="TextBox 3786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788" name="TextBox 378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789" name="TextBox 3788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790" name="TextBox 378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791" name="TextBox 379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792" name="TextBox 379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793" name="TextBox 3792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794" name="TextBox 379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3795" name="TextBox 3794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796" name="TextBox 379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797" name="TextBox 3796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798" name="TextBox 379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799" name="TextBox 3798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00" name="TextBox 379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801" name="TextBox 380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02" name="TextBox 380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3803" name="TextBox 3802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04" name="TextBox 380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805" name="TextBox 3804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06" name="TextBox 380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807" name="TextBox 3806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08" name="TextBox 380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809" name="TextBox 3808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10" name="TextBox 380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3811" name="TextBox 3810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12" name="TextBox 381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813" name="TextBox 3812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14" name="TextBox 381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815" name="TextBox 381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16" name="TextBox 381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817" name="TextBox 3816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18" name="TextBox 381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819" name="TextBox 3818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20" name="TextBox 381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821" name="TextBox 382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22" name="TextBox 382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23" name="TextBox 382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3824" name="TextBox 3823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25" name="TextBox 382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826" name="TextBox 3825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27" name="TextBox 382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828" name="TextBox 382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29" name="TextBox 382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830" name="TextBox 382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31" name="TextBox 383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3832" name="TextBox 3831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33" name="TextBox 383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834" name="TextBox 3833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35" name="TextBox 383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836" name="TextBox 383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37" name="TextBox 383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838" name="TextBox 383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39" name="TextBox 383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3840" name="TextBox 3839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41" name="TextBox 384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842" name="TextBox 3841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43" name="TextBox 384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844" name="TextBox 384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45" name="TextBox 384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846" name="TextBox 384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47" name="TextBox 384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3848" name="TextBox 3847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49" name="TextBox 384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850" name="TextBox 3849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51" name="TextBox 385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852" name="TextBox 385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53" name="TextBox 385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854" name="TextBox 385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55" name="TextBox 385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3856" name="TextBox 3855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57" name="TextBox 385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858" name="TextBox 3857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59" name="TextBox 385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860" name="TextBox 385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61" name="TextBox 386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862" name="TextBox 386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63" name="TextBox 386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3864" name="TextBox 3863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65" name="TextBox 386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866" name="TextBox 3865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67" name="TextBox 386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868" name="TextBox 386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69" name="TextBox 386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870" name="TextBox 386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71" name="TextBox 387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3872" name="TextBox 3871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73" name="TextBox 387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874" name="TextBox 3873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75" name="TextBox 387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876" name="TextBox 387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77" name="TextBox 387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878" name="TextBox 387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79" name="TextBox 387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3880" name="TextBox 3879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81" name="TextBox 388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882" name="TextBox 3881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83" name="TextBox 388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884" name="TextBox 388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85" name="TextBox 388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886" name="TextBox 388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87" name="TextBox 388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3888" name="TextBox 3887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89" name="TextBox 388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890" name="TextBox 3889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91" name="TextBox 389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892" name="TextBox 389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93" name="TextBox 389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894" name="TextBox 389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95" name="TextBox 389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3896" name="TextBox 3895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97" name="TextBox 389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898" name="TextBox 3897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899" name="TextBox 389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00" name="TextBox 389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01" name="TextBox 390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02" name="TextBox 390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03" name="TextBox 390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3904" name="TextBox 3903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05" name="TextBox 390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906" name="TextBox 3905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07" name="TextBox 390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08" name="TextBox 390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09" name="TextBox 390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10" name="TextBox 390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11" name="TextBox 391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3912" name="TextBox 3911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13" name="TextBox 391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914" name="TextBox 3913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15" name="TextBox 391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16" name="TextBox 391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17" name="TextBox 391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18" name="TextBox 391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19" name="TextBox 391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3920" name="TextBox 3919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21" name="TextBox 392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922" name="TextBox 3921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23" name="TextBox 392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24" name="TextBox 392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25" name="TextBox 392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26" name="TextBox 392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27" name="TextBox 392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3928" name="TextBox 3927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29" name="TextBox 392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930" name="TextBox 3929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31" name="TextBox 393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32" name="TextBox 393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33" name="TextBox 393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34" name="TextBox 393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35" name="TextBox 393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3936" name="TextBox 3935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37" name="TextBox 393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938" name="TextBox 3937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39" name="TextBox 393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40" name="TextBox 393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41" name="TextBox 394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42" name="TextBox 394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43" name="TextBox 394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3944" name="TextBox 3943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45" name="TextBox 394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946" name="TextBox 3945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47" name="TextBox 394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48" name="TextBox 394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49" name="TextBox 394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50" name="TextBox 394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51" name="TextBox 395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52" name="TextBox 395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953" name="TextBox 3952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54" name="TextBox 395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55" name="TextBox 395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56" name="TextBox 395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57" name="TextBox 3956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58" name="TextBox 395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59" name="TextBox 395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960" name="TextBox 3959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61" name="TextBox 396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62" name="TextBox 396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63" name="TextBox 3962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64" name="TextBox 396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65" name="TextBox 396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3966" name="TextBox 3965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67" name="TextBox 396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968" name="TextBox 3967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69" name="TextBox 396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70" name="TextBox 396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71" name="TextBox 397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72" name="TextBox 397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73" name="TextBox 397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74" name="TextBox 397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75" name="TextBox 397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3976" name="TextBox 3975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77" name="TextBox 397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978" name="TextBox 3977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79" name="TextBox 397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80" name="TextBox 397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81" name="TextBox 398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82" name="TextBox 398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83" name="TextBox 398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3984" name="TextBox 3983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85" name="TextBox 398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986" name="TextBox 3985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87" name="TextBox 398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88" name="TextBox 398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89" name="TextBox 398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90" name="TextBox 398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91" name="TextBox 399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3992" name="TextBox 3991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93" name="TextBox 399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3994" name="TextBox 3993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95" name="TextBox 399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96" name="TextBox 399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97" name="TextBox 399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3998" name="TextBox 399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3999" name="TextBox 399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00" name="TextBox 399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01" name="TextBox 400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02" name="TextBox 400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03" name="TextBox 400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04" name="TextBox 400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005" name="TextBox 4004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06" name="TextBox 400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007" name="TextBox 4006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08" name="TextBox 400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09" name="TextBox 4008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10" name="TextBox 400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11" name="TextBox 401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12" name="TextBox 401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013" name="TextBox 4012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14" name="TextBox 401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015" name="TextBox 4014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16" name="TextBox 401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17" name="TextBox 4016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18" name="TextBox 401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19" name="TextBox 4018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20" name="TextBox 401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021" name="TextBox 4020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22" name="TextBox 402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023" name="TextBox 4022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24" name="TextBox 402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25" name="TextBox 402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26" name="TextBox 402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27" name="TextBox 4026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28" name="TextBox 402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029" name="TextBox 4028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30" name="TextBox 402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031" name="TextBox 4030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32" name="TextBox 403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33" name="TextBox 4032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34" name="TextBox 403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35" name="TextBox 403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36" name="TextBox 403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037" name="TextBox 4036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38" name="TextBox 403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039" name="TextBox 4038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40" name="TextBox 403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41" name="TextBox 404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42" name="TextBox 404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43" name="TextBox 4042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44" name="TextBox 404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045" name="TextBox 4044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46" name="TextBox 404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047" name="TextBox 4046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48" name="TextBox 404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49" name="TextBox 4048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50" name="TextBox 404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51" name="TextBox 405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52" name="TextBox 405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053" name="TextBox 4052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54" name="TextBox 405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055" name="TextBox 4054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56" name="TextBox 405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57" name="TextBox 4056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58" name="TextBox 405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59" name="TextBox 4058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60" name="TextBox 405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061" name="TextBox 4060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62" name="TextBox 406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063" name="TextBox 4062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64" name="TextBox 406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65" name="TextBox 406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66" name="TextBox 406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67" name="TextBox 4066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68" name="TextBox 406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069" name="TextBox 4068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70" name="TextBox 406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071" name="TextBox 4070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72" name="TextBox 407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73" name="TextBox 4072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74" name="TextBox 407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75" name="TextBox 407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76" name="TextBox 407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077" name="TextBox 4076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78" name="TextBox 407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079" name="TextBox 4078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80" name="TextBox 407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81" name="TextBox 408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82" name="TextBox 408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83" name="TextBox 4082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84" name="TextBox 408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085" name="TextBox 4084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86" name="TextBox 408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087" name="TextBox 4086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88" name="TextBox 408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89" name="TextBox 4088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90" name="TextBox 408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91" name="TextBox 409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92" name="TextBox 409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093" name="TextBox 4092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94" name="TextBox 409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095" name="TextBox 4094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96" name="TextBox 409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97" name="TextBox 4096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098" name="TextBox 409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099" name="TextBox 4098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00" name="TextBox 409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101" name="TextBox 4100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02" name="TextBox 410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103" name="TextBox 4102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04" name="TextBox 410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05" name="TextBox 410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06" name="TextBox 410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07" name="TextBox 4106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08" name="TextBox 410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109" name="TextBox 4108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10" name="TextBox 410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111" name="TextBox 4110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12" name="TextBox 411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13" name="TextBox 4112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14" name="TextBox 411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15" name="TextBox 411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16" name="TextBox 411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117" name="TextBox 4116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18" name="TextBox 411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119" name="TextBox 4118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20" name="TextBox 411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21" name="TextBox 412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22" name="TextBox 412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23" name="TextBox 4122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24" name="TextBox 412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125" name="TextBox 4124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26" name="TextBox 412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127" name="TextBox 4126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28" name="TextBox 412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29" name="TextBox 4128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30" name="TextBox 412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31" name="TextBox 413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32" name="TextBox 413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133" name="TextBox 4132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34" name="TextBox 413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135" name="TextBox 4134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36" name="TextBox 413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37" name="TextBox 4136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38" name="TextBox 413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39" name="TextBox 4138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40" name="TextBox 413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141" name="TextBox 4140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42" name="TextBox 414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143" name="TextBox 4142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44" name="TextBox 414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45" name="TextBox 414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46" name="TextBox 414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47" name="TextBox 4146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48" name="TextBox 414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149" name="TextBox 4148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50" name="TextBox 414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151" name="TextBox 4150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52" name="TextBox 415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53" name="TextBox 4152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54" name="TextBox 415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55" name="TextBox 415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56" name="TextBox 415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57" name="TextBox 415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58" name="TextBox 415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59" name="TextBox 4158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60" name="TextBox 415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161" name="TextBox 4160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62" name="TextBox 416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163" name="TextBox 4162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64" name="TextBox 416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65" name="TextBox 416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66" name="TextBox 416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67" name="TextBox 4166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68" name="TextBox 416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69" name="TextBox 4168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70" name="TextBox 416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171" name="TextBox 4170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72" name="TextBox 417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173" name="TextBox 4172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74" name="TextBox 417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75" name="TextBox 417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76" name="TextBox 417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77" name="TextBox 4176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78" name="TextBox 417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179" name="TextBox 4178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80" name="TextBox 417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181" name="TextBox 4180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82" name="TextBox 418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83" name="TextBox 4182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84" name="TextBox 418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85" name="TextBox 418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86" name="TextBox 418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187" name="TextBox 4186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88" name="TextBox 418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189" name="TextBox 4188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90" name="TextBox 4189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91" name="TextBox 419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92" name="TextBox 419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93" name="TextBox 4192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94" name="TextBox 419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95" name="TextBox 419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96" name="TextBox 419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197" name="TextBox 4196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98" name="TextBox 419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199" name="TextBox 419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200" name="TextBox 4199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01" name="TextBox 420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202" name="TextBox 4201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03" name="TextBox 420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204" name="TextBox 420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05" name="TextBox 420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206" name="TextBox 420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07" name="TextBox 420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208" name="TextBox 4207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09" name="TextBox 420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210" name="TextBox 4209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11" name="TextBox 421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212" name="TextBox 421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13" name="TextBox 421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214" name="TextBox 421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15" name="TextBox 421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216" name="TextBox 4215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17" name="TextBox 421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218" name="TextBox 4217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19" name="TextBox 421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220" name="TextBox 421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21" name="TextBox 422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222" name="TextBox 422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23" name="TextBox 422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224" name="TextBox 4223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25" name="TextBox 422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226" name="TextBox 4225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27" name="TextBox 422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228" name="TextBox 422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29" name="TextBox 422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230" name="TextBox 422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31" name="TextBox 423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232" name="TextBox 4231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33" name="TextBox 423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234" name="TextBox 4233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35" name="TextBox 423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236" name="TextBox 423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37" name="TextBox 423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238" name="TextBox 423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39" name="TextBox 423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240" name="TextBox 4239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41" name="TextBox 424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242" name="TextBox 4241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43" name="TextBox 424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244" name="TextBox 424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45" name="TextBox 424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246" name="TextBox 424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47" name="TextBox 424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248" name="TextBox 4247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49" name="TextBox 424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250" name="TextBox 4249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51" name="TextBox 425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252" name="TextBox 425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53" name="TextBox 425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254" name="TextBox 425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55" name="TextBox 425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256" name="TextBox 4255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57" name="TextBox 425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258" name="TextBox 4257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59" name="TextBox 425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260" name="TextBox 425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61" name="TextBox 426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262" name="TextBox 426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63" name="TextBox 426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264" name="TextBox 4263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65" name="TextBox 426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266" name="TextBox 4265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67" name="TextBox 426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268" name="TextBox 426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69" name="TextBox 426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270" name="TextBox 426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71" name="TextBox 427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272" name="TextBox 4271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73" name="TextBox 427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274" name="TextBox 4273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75" name="TextBox 427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276" name="TextBox 427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77" name="TextBox 427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278" name="TextBox 427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79" name="TextBox 427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280" name="TextBox 4279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81" name="TextBox 428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282" name="TextBox 4281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83" name="TextBox 428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284" name="TextBox 428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85" name="TextBox 428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286" name="TextBox 428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87" name="TextBox 428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288" name="TextBox 4287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89" name="TextBox 428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290" name="TextBox 4289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91" name="TextBox 429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292" name="TextBox 429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93" name="TextBox 429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294" name="TextBox 429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95" name="TextBox 429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296" name="TextBox 4295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97" name="TextBox 429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298" name="TextBox 4297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299" name="TextBox 429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300" name="TextBox 429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01" name="TextBox 430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302" name="TextBox 430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03" name="TextBox 430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304" name="TextBox 4303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05" name="TextBox 430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306" name="TextBox 4305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07" name="TextBox 430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308" name="TextBox 430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09" name="TextBox 430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310" name="TextBox 430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11" name="TextBox 431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312" name="TextBox 4311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13" name="TextBox 431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314" name="TextBox 4313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15" name="TextBox 431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316" name="TextBox 431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17" name="TextBox 431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318" name="TextBox 431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19" name="TextBox 431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320" name="TextBox 4319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21" name="TextBox 432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322" name="TextBox 4321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23" name="TextBox 432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324" name="TextBox 432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25" name="TextBox 432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326" name="TextBox 432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27" name="TextBox 432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328" name="TextBox 4327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29" name="TextBox 432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330" name="TextBox 4329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31" name="TextBox 433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332" name="TextBox 433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33" name="TextBox 433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334" name="TextBox 433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35" name="TextBox 433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336" name="TextBox 4335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37" name="TextBox 433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338" name="TextBox 4337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39" name="TextBox 433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340" name="TextBox 433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41" name="TextBox 434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342" name="TextBox 434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43" name="TextBox 434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321</xdr:row>
      <xdr:rowOff>0</xdr:rowOff>
    </xdr:from>
    <xdr:ext cx="184731" cy="283457"/>
    <xdr:sp macro="" textlink="">
      <xdr:nvSpPr>
        <xdr:cNvPr id="4344" name="TextBox 4343"/>
        <xdr:cNvSpPr txBox="1"/>
      </xdr:nvSpPr>
      <xdr:spPr>
        <a:xfrm>
          <a:off x="17845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45" name="TextBox 434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321</xdr:row>
      <xdr:rowOff>0</xdr:rowOff>
    </xdr:from>
    <xdr:ext cx="184731" cy="283457"/>
    <xdr:sp macro="" textlink="">
      <xdr:nvSpPr>
        <xdr:cNvPr id="4346" name="TextBox 4345"/>
        <xdr:cNvSpPr txBox="1"/>
      </xdr:nvSpPr>
      <xdr:spPr>
        <a:xfrm>
          <a:off x="175596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47" name="TextBox 434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348" name="TextBox 434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49" name="TextBox 434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350" name="TextBox 434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51" name="TextBox 435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52" name="TextBox 435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353" name="TextBox 4352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354" name="TextBox 435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355" name="TextBox 435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twoCellAnchor>
    <xdr:from>
      <xdr:col>8</xdr:col>
      <xdr:colOff>47625</xdr:colOff>
      <xdr:row>321</xdr:row>
      <xdr:rowOff>57150</xdr:rowOff>
    </xdr:from>
    <xdr:to>
      <xdr:col>8</xdr:col>
      <xdr:colOff>93344</xdr:colOff>
      <xdr:row>322</xdr:row>
      <xdr:rowOff>161925</xdr:rowOff>
    </xdr:to>
    <xdr:sp macro="" textlink="">
      <xdr:nvSpPr>
        <xdr:cNvPr id="4356" name="Right Brace 4355"/>
        <xdr:cNvSpPr/>
      </xdr:nvSpPr>
      <xdr:spPr>
        <a:xfrm>
          <a:off x="10487025" y="22593300"/>
          <a:ext cx="45719" cy="304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7</xdr:col>
      <xdr:colOff>47625</xdr:colOff>
      <xdr:row>321</xdr:row>
      <xdr:rowOff>57150</xdr:rowOff>
    </xdr:from>
    <xdr:to>
      <xdr:col>7</xdr:col>
      <xdr:colOff>93344</xdr:colOff>
      <xdr:row>322</xdr:row>
      <xdr:rowOff>161925</xdr:rowOff>
    </xdr:to>
    <xdr:sp macro="" textlink="">
      <xdr:nvSpPr>
        <xdr:cNvPr id="4357" name="Right Brace 4356"/>
        <xdr:cNvSpPr/>
      </xdr:nvSpPr>
      <xdr:spPr>
        <a:xfrm>
          <a:off x="9324975" y="22593300"/>
          <a:ext cx="45719" cy="304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oneCellAnchor>
    <xdr:from>
      <xdr:col>1</xdr:col>
      <xdr:colOff>1279712</xdr:colOff>
      <xdr:row>314</xdr:row>
      <xdr:rowOff>0</xdr:rowOff>
    </xdr:from>
    <xdr:ext cx="184731" cy="283457"/>
    <xdr:sp macro="" textlink="">
      <xdr:nvSpPr>
        <xdr:cNvPr id="4358" name="TextBox 4357"/>
        <xdr:cNvSpPr txBox="1"/>
      </xdr:nvSpPr>
      <xdr:spPr>
        <a:xfrm>
          <a:off x="1775012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359" name="TextBox 4358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360" name="TextBox 4359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361" name="TextBox 4360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314</xdr:row>
      <xdr:rowOff>0</xdr:rowOff>
    </xdr:from>
    <xdr:ext cx="184730" cy="283457"/>
    <xdr:sp macro="" textlink="">
      <xdr:nvSpPr>
        <xdr:cNvPr id="4362" name="TextBox 4361"/>
        <xdr:cNvSpPr txBox="1"/>
      </xdr:nvSpPr>
      <xdr:spPr>
        <a:xfrm>
          <a:off x="1736912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363" name="TextBox 4362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364" name="TextBox 4363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365" name="TextBox 4364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366" name="TextBox 4365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367" name="TextBox 4366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314</xdr:row>
      <xdr:rowOff>0</xdr:rowOff>
    </xdr:from>
    <xdr:ext cx="184731" cy="283457"/>
    <xdr:sp macro="" textlink="">
      <xdr:nvSpPr>
        <xdr:cNvPr id="4368" name="TextBox 4367"/>
        <xdr:cNvSpPr txBox="1"/>
      </xdr:nvSpPr>
      <xdr:spPr>
        <a:xfrm>
          <a:off x="1775012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369" name="TextBox 4368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370" name="TextBox 4369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371" name="TextBox 4370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314</xdr:row>
      <xdr:rowOff>0</xdr:rowOff>
    </xdr:from>
    <xdr:ext cx="184730" cy="283457"/>
    <xdr:sp macro="" textlink="">
      <xdr:nvSpPr>
        <xdr:cNvPr id="4372" name="TextBox 4371"/>
        <xdr:cNvSpPr txBox="1"/>
      </xdr:nvSpPr>
      <xdr:spPr>
        <a:xfrm>
          <a:off x="1736912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373" name="TextBox 4372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374" name="TextBox 4373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375" name="TextBox 4374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314</xdr:row>
      <xdr:rowOff>0</xdr:rowOff>
    </xdr:from>
    <xdr:ext cx="184731" cy="283457"/>
    <xdr:sp macro="" textlink="">
      <xdr:nvSpPr>
        <xdr:cNvPr id="4376" name="TextBox 4375"/>
        <xdr:cNvSpPr txBox="1"/>
      </xdr:nvSpPr>
      <xdr:spPr>
        <a:xfrm>
          <a:off x="1775012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377" name="TextBox 4376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378" name="TextBox 4377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379" name="TextBox 4378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314</xdr:row>
      <xdr:rowOff>0</xdr:rowOff>
    </xdr:from>
    <xdr:ext cx="184730" cy="283457"/>
    <xdr:sp macro="" textlink="">
      <xdr:nvSpPr>
        <xdr:cNvPr id="4380" name="TextBox 4379"/>
        <xdr:cNvSpPr txBox="1"/>
      </xdr:nvSpPr>
      <xdr:spPr>
        <a:xfrm>
          <a:off x="1736912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381" name="TextBox 4380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382" name="TextBox 4381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383" name="TextBox 4382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314</xdr:row>
      <xdr:rowOff>0</xdr:rowOff>
    </xdr:from>
    <xdr:ext cx="184731" cy="283457"/>
    <xdr:sp macro="" textlink="">
      <xdr:nvSpPr>
        <xdr:cNvPr id="4384" name="TextBox 4383"/>
        <xdr:cNvSpPr txBox="1"/>
      </xdr:nvSpPr>
      <xdr:spPr>
        <a:xfrm>
          <a:off x="1775012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385" name="TextBox 4384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386" name="TextBox 4385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387" name="TextBox 4386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314</xdr:row>
      <xdr:rowOff>0</xdr:rowOff>
    </xdr:from>
    <xdr:ext cx="184730" cy="283457"/>
    <xdr:sp macro="" textlink="">
      <xdr:nvSpPr>
        <xdr:cNvPr id="4388" name="TextBox 4387"/>
        <xdr:cNvSpPr txBox="1"/>
      </xdr:nvSpPr>
      <xdr:spPr>
        <a:xfrm>
          <a:off x="1736912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389" name="TextBox 4388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390" name="TextBox 4389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391" name="TextBox 4390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392" name="TextBox 4391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393" name="TextBox 4392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394" name="TextBox 4393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395" name="TextBox 4394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6930" cy="283457"/>
    <xdr:sp macro="" textlink="">
      <xdr:nvSpPr>
        <xdr:cNvPr id="4396" name="TextBox 4395"/>
        <xdr:cNvSpPr txBox="1"/>
      </xdr:nvSpPr>
      <xdr:spPr>
        <a:xfrm>
          <a:off x="1869141" y="21002625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314</xdr:row>
      <xdr:rowOff>0</xdr:rowOff>
    </xdr:from>
    <xdr:ext cx="184731" cy="283457"/>
    <xdr:sp macro="" textlink="">
      <xdr:nvSpPr>
        <xdr:cNvPr id="4397" name="TextBox 4396"/>
        <xdr:cNvSpPr txBox="1"/>
      </xdr:nvSpPr>
      <xdr:spPr>
        <a:xfrm>
          <a:off x="1775012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398" name="TextBox 4397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399" name="TextBox 4398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00" name="TextBox 4399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314</xdr:row>
      <xdr:rowOff>0</xdr:rowOff>
    </xdr:from>
    <xdr:ext cx="184730" cy="283457"/>
    <xdr:sp macro="" textlink="">
      <xdr:nvSpPr>
        <xdr:cNvPr id="4401" name="TextBox 4400"/>
        <xdr:cNvSpPr txBox="1"/>
      </xdr:nvSpPr>
      <xdr:spPr>
        <a:xfrm>
          <a:off x="1736912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02" name="TextBox 4401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403" name="TextBox 4402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404" name="TextBox 4403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314</xdr:row>
      <xdr:rowOff>0</xdr:rowOff>
    </xdr:from>
    <xdr:ext cx="184731" cy="283457"/>
    <xdr:sp macro="" textlink="">
      <xdr:nvSpPr>
        <xdr:cNvPr id="4405" name="TextBox 4404"/>
        <xdr:cNvSpPr txBox="1"/>
      </xdr:nvSpPr>
      <xdr:spPr>
        <a:xfrm>
          <a:off x="1775012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06" name="TextBox 4405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407" name="TextBox 4406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08" name="TextBox 4407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314</xdr:row>
      <xdr:rowOff>0</xdr:rowOff>
    </xdr:from>
    <xdr:ext cx="184730" cy="283457"/>
    <xdr:sp macro="" textlink="">
      <xdr:nvSpPr>
        <xdr:cNvPr id="4409" name="TextBox 4408"/>
        <xdr:cNvSpPr txBox="1"/>
      </xdr:nvSpPr>
      <xdr:spPr>
        <a:xfrm>
          <a:off x="1736912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10" name="TextBox 4409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411" name="TextBox 4410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412" name="TextBox 4411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314</xdr:row>
      <xdr:rowOff>0</xdr:rowOff>
    </xdr:from>
    <xdr:ext cx="184731" cy="283457"/>
    <xdr:sp macro="" textlink="">
      <xdr:nvSpPr>
        <xdr:cNvPr id="4413" name="TextBox 4412"/>
        <xdr:cNvSpPr txBox="1"/>
      </xdr:nvSpPr>
      <xdr:spPr>
        <a:xfrm>
          <a:off x="1775012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14" name="TextBox 4413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415" name="TextBox 4414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16" name="TextBox 4415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314</xdr:row>
      <xdr:rowOff>0</xdr:rowOff>
    </xdr:from>
    <xdr:ext cx="184730" cy="283457"/>
    <xdr:sp macro="" textlink="">
      <xdr:nvSpPr>
        <xdr:cNvPr id="4417" name="TextBox 4416"/>
        <xdr:cNvSpPr txBox="1"/>
      </xdr:nvSpPr>
      <xdr:spPr>
        <a:xfrm>
          <a:off x="1736912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18" name="TextBox 4417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419" name="TextBox 4418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420" name="TextBox 4419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314</xdr:row>
      <xdr:rowOff>0</xdr:rowOff>
    </xdr:from>
    <xdr:ext cx="184731" cy="283457"/>
    <xdr:sp macro="" textlink="">
      <xdr:nvSpPr>
        <xdr:cNvPr id="4421" name="TextBox 4420"/>
        <xdr:cNvSpPr txBox="1"/>
      </xdr:nvSpPr>
      <xdr:spPr>
        <a:xfrm>
          <a:off x="1775012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22" name="TextBox 4421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423" name="TextBox 4422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24" name="TextBox 4423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314</xdr:row>
      <xdr:rowOff>0</xdr:rowOff>
    </xdr:from>
    <xdr:ext cx="184730" cy="283457"/>
    <xdr:sp macro="" textlink="">
      <xdr:nvSpPr>
        <xdr:cNvPr id="4425" name="TextBox 4424"/>
        <xdr:cNvSpPr txBox="1"/>
      </xdr:nvSpPr>
      <xdr:spPr>
        <a:xfrm>
          <a:off x="1736912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26" name="TextBox 4425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427" name="TextBox 4426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428" name="TextBox 4427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314</xdr:row>
      <xdr:rowOff>0</xdr:rowOff>
    </xdr:from>
    <xdr:ext cx="184731" cy="283457"/>
    <xdr:sp macro="" textlink="">
      <xdr:nvSpPr>
        <xdr:cNvPr id="4429" name="TextBox 4428"/>
        <xdr:cNvSpPr txBox="1"/>
      </xdr:nvSpPr>
      <xdr:spPr>
        <a:xfrm>
          <a:off x="1775012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30" name="TextBox 4429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431" name="TextBox 4430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32" name="TextBox 4431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314</xdr:row>
      <xdr:rowOff>0</xdr:rowOff>
    </xdr:from>
    <xdr:ext cx="184730" cy="283457"/>
    <xdr:sp macro="" textlink="">
      <xdr:nvSpPr>
        <xdr:cNvPr id="4433" name="TextBox 4432"/>
        <xdr:cNvSpPr txBox="1"/>
      </xdr:nvSpPr>
      <xdr:spPr>
        <a:xfrm>
          <a:off x="1736912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34" name="TextBox 4433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435" name="TextBox 4434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436" name="TextBox 4435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314</xdr:row>
      <xdr:rowOff>0</xdr:rowOff>
    </xdr:from>
    <xdr:ext cx="184731" cy="283457"/>
    <xdr:sp macro="" textlink="">
      <xdr:nvSpPr>
        <xdr:cNvPr id="4437" name="TextBox 4436"/>
        <xdr:cNvSpPr txBox="1"/>
      </xdr:nvSpPr>
      <xdr:spPr>
        <a:xfrm>
          <a:off x="1775012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38" name="TextBox 4437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439" name="TextBox 4438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40" name="TextBox 4439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314</xdr:row>
      <xdr:rowOff>0</xdr:rowOff>
    </xdr:from>
    <xdr:ext cx="184730" cy="283457"/>
    <xdr:sp macro="" textlink="">
      <xdr:nvSpPr>
        <xdr:cNvPr id="4441" name="TextBox 4440"/>
        <xdr:cNvSpPr txBox="1"/>
      </xdr:nvSpPr>
      <xdr:spPr>
        <a:xfrm>
          <a:off x="1736912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42" name="TextBox 4441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443" name="TextBox 4442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444" name="TextBox 4443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314</xdr:row>
      <xdr:rowOff>0</xdr:rowOff>
    </xdr:from>
    <xdr:ext cx="184731" cy="283457"/>
    <xdr:sp macro="" textlink="">
      <xdr:nvSpPr>
        <xdr:cNvPr id="4445" name="TextBox 4444"/>
        <xdr:cNvSpPr txBox="1"/>
      </xdr:nvSpPr>
      <xdr:spPr>
        <a:xfrm>
          <a:off x="1775012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46" name="TextBox 4445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447" name="TextBox 4446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48" name="TextBox 4447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314</xdr:row>
      <xdr:rowOff>0</xdr:rowOff>
    </xdr:from>
    <xdr:ext cx="184730" cy="283457"/>
    <xdr:sp macro="" textlink="">
      <xdr:nvSpPr>
        <xdr:cNvPr id="4449" name="TextBox 4448"/>
        <xdr:cNvSpPr txBox="1"/>
      </xdr:nvSpPr>
      <xdr:spPr>
        <a:xfrm>
          <a:off x="1736912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50" name="TextBox 4449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451" name="TextBox 4450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452" name="TextBox 4451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314</xdr:row>
      <xdr:rowOff>0</xdr:rowOff>
    </xdr:from>
    <xdr:ext cx="184731" cy="283457"/>
    <xdr:sp macro="" textlink="">
      <xdr:nvSpPr>
        <xdr:cNvPr id="4453" name="TextBox 4452"/>
        <xdr:cNvSpPr txBox="1"/>
      </xdr:nvSpPr>
      <xdr:spPr>
        <a:xfrm>
          <a:off x="1775012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54" name="TextBox 4453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455" name="TextBox 4454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56" name="TextBox 4455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314</xdr:row>
      <xdr:rowOff>0</xdr:rowOff>
    </xdr:from>
    <xdr:ext cx="184730" cy="283457"/>
    <xdr:sp macro="" textlink="">
      <xdr:nvSpPr>
        <xdr:cNvPr id="4457" name="TextBox 4456"/>
        <xdr:cNvSpPr txBox="1"/>
      </xdr:nvSpPr>
      <xdr:spPr>
        <a:xfrm>
          <a:off x="1736912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58" name="TextBox 4457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459" name="TextBox 4458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460" name="TextBox 4459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314</xdr:row>
      <xdr:rowOff>0</xdr:rowOff>
    </xdr:from>
    <xdr:ext cx="184731" cy="283457"/>
    <xdr:sp macro="" textlink="">
      <xdr:nvSpPr>
        <xdr:cNvPr id="4461" name="TextBox 4460"/>
        <xdr:cNvSpPr txBox="1"/>
      </xdr:nvSpPr>
      <xdr:spPr>
        <a:xfrm>
          <a:off x="1775012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62" name="TextBox 4461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463" name="TextBox 4462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64" name="TextBox 4463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314</xdr:row>
      <xdr:rowOff>0</xdr:rowOff>
    </xdr:from>
    <xdr:ext cx="184730" cy="283457"/>
    <xdr:sp macro="" textlink="">
      <xdr:nvSpPr>
        <xdr:cNvPr id="4465" name="TextBox 4464"/>
        <xdr:cNvSpPr txBox="1"/>
      </xdr:nvSpPr>
      <xdr:spPr>
        <a:xfrm>
          <a:off x="1736912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66" name="TextBox 4465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467" name="TextBox 4466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468" name="TextBox 4467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314</xdr:row>
      <xdr:rowOff>0</xdr:rowOff>
    </xdr:from>
    <xdr:ext cx="184731" cy="283457"/>
    <xdr:sp macro="" textlink="">
      <xdr:nvSpPr>
        <xdr:cNvPr id="4469" name="TextBox 4468"/>
        <xdr:cNvSpPr txBox="1"/>
      </xdr:nvSpPr>
      <xdr:spPr>
        <a:xfrm>
          <a:off x="1775012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70" name="TextBox 4469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471" name="TextBox 4470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72" name="TextBox 4471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314</xdr:row>
      <xdr:rowOff>0</xdr:rowOff>
    </xdr:from>
    <xdr:ext cx="184730" cy="283457"/>
    <xdr:sp macro="" textlink="">
      <xdr:nvSpPr>
        <xdr:cNvPr id="4473" name="TextBox 4472"/>
        <xdr:cNvSpPr txBox="1"/>
      </xdr:nvSpPr>
      <xdr:spPr>
        <a:xfrm>
          <a:off x="1736912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74" name="TextBox 4473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475" name="TextBox 4474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476" name="TextBox 4475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314</xdr:row>
      <xdr:rowOff>0</xdr:rowOff>
    </xdr:from>
    <xdr:ext cx="184731" cy="283457"/>
    <xdr:sp macro="" textlink="">
      <xdr:nvSpPr>
        <xdr:cNvPr id="4477" name="TextBox 4476"/>
        <xdr:cNvSpPr txBox="1"/>
      </xdr:nvSpPr>
      <xdr:spPr>
        <a:xfrm>
          <a:off x="1775012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78" name="TextBox 4477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479" name="TextBox 4478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80" name="TextBox 4479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314</xdr:row>
      <xdr:rowOff>0</xdr:rowOff>
    </xdr:from>
    <xdr:ext cx="184730" cy="283457"/>
    <xdr:sp macro="" textlink="">
      <xdr:nvSpPr>
        <xdr:cNvPr id="4481" name="TextBox 4480"/>
        <xdr:cNvSpPr txBox="1"/>
      </xdr:nvSpPr>
      <xdr:spPr>
        <a:xfrm>
          <a:off x="1736912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82" name="TextBox 4481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483" name="TextBox 4482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484" name="TextBox 4483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314</xdr:row>
      <xdr:rowOff>0</xdr:rowOff>
    </xdr:from>
    <xdr:ext cx="184731" cy="283457"/>
    <xdr:sp macro="" textlink="">
      <xdr:nvSpPr>
        <xdr:cNvPr id="4485" name="TextBox 4484"/>
        <xdr:cNvSpPr txBox="1"/>
      </xdr:nvSpPr>
      <xdr:spPr>
        <a:xfrm>
          <a:off x="1775012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86" name="TextBox 4485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487" name="TextBox 4486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88" name="TextBox 4487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314</xdr:row>
      <xdr:rowOff>0</xdr:rowOff>
    </xdr:from>
    <xdr:ext cx="184730" cy="283457"/>
    <xdr:sp macro="" textlink="">
      <xdr:nvSpPr>
        <xdr:cNvPr id="4489" name="TextBox 4488"/>
        <xdr:cNvSpPr txBox="1"/>
      </xdr:nvSpPr>
      <xdr:spPr>
        <a:xfrm>
          <a:off x="1736912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90" name="TextBox 4489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491" name="TextBox 4490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492" name="TextBox 4491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314</xdr:row>
      <xdr:rowOff>0</xdr:rowOff>
    </xdr:from>
    <xdr:ext cx="184731" cy="283457"/>
    <xdr:sp macro="" textlink="">
      <xdr:nvSpPr>
        <xdr:cNvPr id="4493" name="TextBox 4492"/>
        <xdr:cNvSpPr txBox="1"/>
      </xdr:nvSpPr>
      <xdr:spPr>
        <a:xfrm>
          <a:off x="1775012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94" name="TextBox 4493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495" name="TextBox 4494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96" name="TextBox 4495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314</xdr:row>
      <xdr:rowOff>0</xdr:rowOff>
    </xdr:from>
    <xdr:ext cx="184730" cy="283457"/>
    <xdr:sp macro="" textlink="">
      <xdr:nvSpPr>
        <xdr:cNvPr id="4497" name="TextBox 4496"/>
        <xdr:cNvSpPr txBox="1"/>
      </xdr:nvSpPr>
      <xdr:spPr>
        <a:xfrm>
          <a:off x="1736912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498" name="TextBox 4497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499" name="TextBox 4498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500" name="TextBox 4499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314</xdr:row>
      <xdr:rowOff>0</xdr:rowOff>
    </xdr:from>
    <xdr:ext cx="184731" cy="283457"/>
    <xdr:sp macro="" textlink="">
      <xdr:nvSpPr>
        <xdr:cNvPr id="4501" name="TextBox 4500"/>
        <xdr:cNvSpPr txBox="1"/>
      </xdr:nvSpPr>
      <xdr:spPr>
        <a:xfrm>
          <a:off x="1775012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502" name="TextBox 4501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503" name="TextBox 4502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504" name="TextBox 4503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314</xdr:row>
      <xdr:rowOff>0</xdr:rowOff>
    </xdr:from>
    <xdr:ext cx="184730" cy="283457"/>
    <xdr:sp macro="" textlink="">
      <xdr:nvSpPr>
        <xdr:cNvPr id="4505" name="TextBox 4504"/>
        <xdr:cNvSpPr txBox="1"/>
      </xdr:nvSpPr>
      <xdr:spPr>
        <a:xfrm>
          <a:off x="1736912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506" name="TextBox 4505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507" name="TextBox 4506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508" name="TextBox 4507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314</xdr:row>
      <xdr:rowOff>0</xdr:rowOff>
    </xdr:from>
    <xdr:ext cx="184731" cy="283457"/>
    <xdr:sp macro="" textlink="">
      <xdr:nvSpPr>
        <xdr:cNvPr id="4509" name="TextBox 4508"/>
        <xdr:cNvSpPr txBox="1"/>
      </xdr:nvSpPr>
      <xdr:spPr>
        <a:xfrm>
          <a:off x="1775012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510" name="TextBox 4509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511" name="TextBox 4510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512" name="TextBox 4511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314</xdr:row>
      <xdr:rowOff>0</xdr:rowOff>
    </xdr:from>
    <xdr:ext cx="184730" cy="283457"/>
    <xdr:sp macro="" textlink="">
      <xdr:nvSpPr>
        <xdr:cNvPr id="4513" name="TextBox 4512"/>
        <xdr:cNvSpPr txBox="1"/>
      </xdr:nvSpPr>
      <xdr:spPr>
        <a:xfrm>
          <a:off x="1736912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514" name="TextBox 4513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515" name="TextBox 4514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516" name="TextBox 4515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314</xdr:row>
      <xdr:rowOff>0</xdr:rowOff>
    </xdr:from>
    <xdr:ext cx="184731" cy="283457"/>
    <xdr:sp macro="" textlink="">
      <xdr:nvSpPr>
        <xdr:cNvPr id="4517" name="TextBox 4516"/>
        <xdr:cNvSpPr txBox="1"/>
      </xdr:nvSpPr>
      <xdr:spPr>
        <a:xfrm>
          <a:off x="1775012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518" name="TextBox 4517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519" name="TextBox 4518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520" name="TextBox 4519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314</xdr:row>
      <xdr:rowOff>0</xdr:rowOff>
    </xdr:from>
    <xdr:ext cx="184730" cy="283457"/>
    <xdr:sp macro="" textlink="">
      <xdr:nvSpPr>
        <xdr:cNvPr id="4521" name="TextBox 4520"/>
        <xdr:cNvSpPr txBox="1"/>
      </xdr:nvSpPr>
      <xdr:spPr>
        <a:xfrm>
          <a:off x="1736912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522" name="TextBox 4521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523" name="TextBox 4522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524" name="TextBox 4523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314</xdr:row>
      <xdr:rowOff>0</xdr:rowOff>
    </xdr:from>
    <xdr:ext cx="184731" cy="283457"/>
    <xdr:sp macro="" textlink="">
      <xdr:nvSpPr>
        <xdr:cNvPr id="4525" name="TextBox 4524"/>
        <xdr:cNvSpPr txBox="1"/>
      </xdr:nvSpPr>
      <xdr:spPr>
        <a:xfrm>
          <a:off x="1775012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526" name="TextBox 4525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527" name="TextBox 4526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528" name="TextBox 4527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314</xdr:row>
      <xdr:rowOff>0</xdr:rowOff>
    </xdr:from>
    <xdr:ext cx="184730" cy="283457"/>
    <xdr:sp macro="" textlink="">
      <xdr:nvSpPr>
        <xdr:cNvPr id="4529" name="TextBox 4528"/>
        <xdr:cNvSpPr txBox="1"/>
      </xdr:nvSpPr>
      <xdr:spPr>
        <a:xfrm>
          <a:off x="1736912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530" name="TextBox 4529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531" name="TextBox 4530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532" name="TextBox 4531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314</xdr:row>
      <xdr:rowOff>0</xdr:rowOff>
    </xdr:from>
    <xdr:ext cx="184731" cy="283457"/>
    <xdr:sp macro="" textlink="">
      <xdr:nvSpPr>
        <xdr:cNvPr id="4533" name="TextBox 4532"/>
        <xdr:cNvSpPr txBox="1"/>
      </xdr:nvSpPr>
      <xdr:spPr>
        <a:xfrm>
          <a:off x="1775012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534" name="TextBox 4533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535" name="TextBox 4534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536" name="TextBox 4535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314</xdr:row>
      <xdr:rowOff>0</xdr:rowOff>
    </xdr:from>
    <xdr:ext cx="184730" cy="283457"/>
    <xdr:sp macro="" textlink="">
      <xdr:nvSpPr>
        <xdr:cNvPr id="4537" name="TextBox 4536"/>
        <xdr:cNvSpPr txBox="1"/>
      </xdr:nvSpPr>
      <xdr:spPr>
        <a:xfrm>
          <a:off x="1736912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538" name="TextBox 4537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539" name="TextBox 4538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540" name="TextBox 4539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314</xdr:row>
      <xdr:rowOff>0</xdr:rowOff>
    </xdr:from>
    <xdr:ext cx="184731" cy="283457"/>
    <xdr:sp macro="" textlink="">
      <xdr:nvSpPr>
        <xdr:cNvPr id="4541" name="TextBox 4540"/>
        <xdr:cNvSpPr txBox="1"/>
      </xdr:nvSpPr>
      <xdr:spPr>
        <a:xfrm>
          <a:off x="1775012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542" name="TextBox 4541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543" name="TextBox 4542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544" name="TextBox 4543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314</xdr:row>
      <xdr:rowOff>0</xdr:rowOff>
    </xdr:from>
    <xdr:ext cx="184730" cy="283457"/>
    <xdr:sp macro="" textlink="">
      <xdr:nvSpPr>
        <xdr:cNvPr id="4545" name="TextBox 4544"/>
        <xdr:cNvSpPr txBox="1"/>
      </xdr:nvSpPr>
      <xdr:spPr>
        <a:xfrm>
          <a:off x="1736912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314</xdr:row>
      <xdr:rowOff>0</xdr:rowOff>
    </xdr:from>
    <xdr:ext cx="184730" cy="283457"/>
    <xdr:sp macro="" textlink="">
      <xdr:nvSpPr>
        <xdr:cNvPr id="4546" name="TextBox 4545"/>
        <xdr:cNvSpPr txBox="1"/>
      </xdr:nvSpPr>
      <xdr:spPr>
        <a:xfrm>
          <a:off x="1859616" y="21002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314</xdr:row>
      <xdr:rowOff>0</xdr:rowOff>
    </xdr:from>
    <xdr:ext cx="184731" cy="283457"/>
    <xdr:sp macro="" textlink="">
      <xdr:nvSpPr>
        <xdr:cNvPr id="4547" name="TextBox 4546"/>
        <xdr:cNvSpPr txBox="1"/>
      </xdr:nvSpPr>
      <xdr:spPr>
        <a:xfrm>
          <a:off x="1746437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314</xdr:row>
      <xdr:rowOff>0</xdr:rowOff>
    </xdr:from>
    <xdr:ext cx="184731" cy="283457"/>
    <xdr:sp macro="" textlink="">
      <xdr:nvSpPr>
        <xdr:cNvPr id="4548" name="TextBox 4547"/>
        <xdr:cNvSpPr txBox="1"/>
      </xdr:nvSpPr>
      <xdr:spPr>
        <a:xfrm>
          <a:off x="1869141" y="21002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4549" name="TextBox 4548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550" name="TextBox 454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551" name="TextBox 455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552" name="TextBox 455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4553" name="TextBox 455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554" name="TextBox 455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555" name="TextBox 455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556" name="TextBox 455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557" name="TextBox 4556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558" name="TextBox 4557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4559" name="TextBox 4558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560" name="TextBox 455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561" name="TextBox 456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562" name="TextBox 456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4563" name="TextBox 4562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564" name="TextBox 4563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565" name="TextBox 456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566" name="TextBox 456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4567" name="TextBox 4566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568" name="TextBox 456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569" name="TextBox 4568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570" name="TextBox 456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4571" name="TextBox 4570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572" name="TextBox 4571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573" name="TextBox 4572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574" name="TextBox 457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4575" name="TextBox 4574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576" name="TextBox 4575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577" name="TextBox 4576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578" name="TextBox 4577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4579" name="TextBox 4578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580" name="TextBox 4579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581" name="TextBox 458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582" name="TextBox 4581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583" name="TextBox 4582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584" name="TextBox 4583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585" name="TextBox 4584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586" name="TextBox 4585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6930" cy="283457"/>
    <xdr:sp macro="" textlink="">
      <xdr:nvSpPr>
        <xdr:cNvPr id="4587" name="TextBox 4586"/>
        <xdr:cNvSpPr txBox="1"/>
      </xdr:nvSpPr>
      <xdr:spPr>
        <a:xfrm>
          <a:off x="1869141" y="2253615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4588" name="TextBox 4587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589" name="TextBox 458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590" name="TextBox 458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591" name="TextBox 459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4592" name="TextBox 459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593" name="TextBox 459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594" name="TextBox 459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595" name="TextBox 459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4596" name="TextBox 4595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597" name="TextBox 459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598" name="TextBox 459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599" name="TextBox 459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4600" name="TextBox 459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01" name="TextBox 460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602" name="TextBox 460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603" name="TextBox 460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4604" name="TextBox 4603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05" name="TextBox 460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606" name="TextBox 460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07" name="TextBox 460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4608" name="TextBox 460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09" name="TextBox 460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610" name="TextBox 460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611" name="TextBox 461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4612" name="TextBox 4611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13" name="TextBox 461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614" name="TextBox 461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15" name="TextBox 461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4616" name="TextBox 461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17" name="TextBox 461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618" name="TextBox 461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619" name="TextBox 461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4620" name="TextBox 4619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21" name="TextBox 462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622" name="TextBox 462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23" name="TextBox 462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4624" name="TextBox 462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25" name="TextBox 462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626" name="TextBox 462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627" name="TextBox 462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4628" name="TextBox 4627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29" name="TextBox 462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630" name="TextBox 462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31" name="TextBox 463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4632" name="TextBox 463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33" name="TextBox 463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634" name="TextBox 463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635" name="TextBox 463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4636" name="TextBox 4635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37" name="TextBox 463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638" name="TextBox 463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39" name="TextBox 463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4640" name="TextBox 463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41" name="TextBox 464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642" name="TextBox 464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643" name="TextBox 464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4644" name="TextBox 4643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45" name="TextBox 464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646" name="TextBox 464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47" name="TextBox 464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4648" name="TextBox 464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49" name="TextBox 464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650" name="TextBox 464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651" name="TextBox 465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4652" name="TextBox 4651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53" name="TextBox 465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654" name="TextBox 465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55" name="TextBox 465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4656" name="TextBox 465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57" name="TextBox 465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658" name="TextBox 465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659" name="TextBox 465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4660" name="TextBox 4659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61" name="TextBox 466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662" name="TextBox 466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63" name="TextBox 466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4664" name="TextBox 466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65" name="TextBox 466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666" name="TextBox 466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667" name="TextBox 466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4668" name="TextBox 4667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69" name="TextBox 466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670" name="TextBox 466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71" name="TextBox 467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4672" name="TextBox 467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73" name="TextBox 467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674" name="TextBox 467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675" name="TextBox 467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4676" name="TextBox 4675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77" name="TextBox 467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678" name="TextBox 467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79" name="TextBox 467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4680" name="TextBox 467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81" name="TextBox 468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682" name="TextBox 468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683" name="TextBox 468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4684" name="TextBox 4683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85" name="TextBox 468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686" name="TextBox 468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87" name="TextBox 468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4688" name="TextBox 468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89" name="TextBox 468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690" name="TextBox 468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691" name="TextBox 469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4692" name="TextBox 4691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93" name="TextBox 469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694" name="TextBox 469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95" name="TextBox 469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4696" name="TextBox 469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697" name="TextBox 469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698" name="TextBox 469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699" name="TextBox 469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4700" name="TextBox 4699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701" name="TextBox 470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702" name="TextBox 470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703" name="TextBox 470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4704" name="TextBox 4703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705" name="TextBox 470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706" name="TextBox 470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707" name="TextBox 4706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4708" name="TextBox 4707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709" name="TextBox 470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710" name="TextBox 470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711" name="TextBox 471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4712" name="TextBox 4711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713" name="TextBox 471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714" name="TextBox 471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715" name="TextBox 4714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4716" name="TextBox 4715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717" name="TextBox 471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718" name="TextBox 471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719" name="TextBox 471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4720" name="TextBox 4719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721" name="TextBox 4720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722" name="TextBox 472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723" name="TextBox 4722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4724" name="TextBox 4723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725" name="TextBox 472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726" name="TextBox 4725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727" name="TextBox 472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4728" name="TextBox 4727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729" name="TextBox 4728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730" name="TextBox 4729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731" name="TextBox 4730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321</xdr:row>
      <xdr:rowOff>0</xdr:rowOff>
    </xdr:from>
    <xdr:ext cx="184731" cy="283457"/>
    <xdr:sp macro="" textlink="">
      <xdr:nvSpPr>
        <xdr:cNvPr id="4732" name="TextBox 4731"/>
        <xdr:cNvSpPr txBox="1"/>
      </xdr:nvSpPr>
      <xdr:spPr>
        <a:xfrm>
          <a:off x="1775012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733" name="TextBox 4732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734" name="TextBox 4733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735" name="TextBox 4734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321</xdr:row>
      <xdr:rowOff>0</xdr:rowOff>
    </xdr:from>
    <xdr:ext cx="184730" cy="283457"/>
    <xdr:sp macro="" textlink="">
      <xdr:nvSpPr>
        <xdr:cNvPr id="4736" name="TextBox 4735"/>
        <xdr:cNvSpPr txBox="1"/>
      </xdr:nvSpPr>
      <xdr:spPr>
        <a:xfrm>
          <a:off x="1736912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321</xdr:row>
      <xdr:rowOff>0</xdr:rowOff>
    </xdr:from>
    <xdr:ext cx="184730" cy="283457"/>
    <xdr:sp macro="" textlink="">
      <xdr:nvSpPr>
        <xdr:cNvPr id="4737" name="TextBox 4736"/>
        <xdr:cNvSpPr txBox="1"/>
      </xdr:nvSpPr>
      <xdr:spPr>
        <a:xfrm>
          <a:off x="1859616" y="225361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738" name="TextBox 4737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321</xdr:row>
      <xdr:rowOff>0</xdr:rowOff>
    </xdr:from>
    <xdr:ext cx="184731" cy="283457"/>
    <xdr:sp macro="" textlink="">
      <xdr:nvSpPr>
        <xdr:cNvPr id="4739" name="TextBox 4738"/>
        <xdr:cNvSpPr txBox="1"/>
      </xdr:nvSpPr>
      <xdr:spPr>
        <a:xfrm>
          <a:off x="1869141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319</xdr:row>
      <xdr:rowOff>123265</xdr:rowOff>
    </xdr:from>
    <xdr:ext cx="184731" cy="283457"/>
    <xdr:sp macro="" textlink="">
      <xdr:nvSpPr>
        <xdr:cNvPr id="4740" name="TextBox 4739"/>
        <xdr:cNvSpPr txBox="1"/>
      </xdr:nvSpPr>
      <xdr:spPr>
        <a:xfrm>
          <a:off x="1869141" y="222593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741" name="TextBox 4740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321</xdr:row>
      <xdr:rowOff>0</xdr:rowOff>
    </xdr:from>
    <xdr:ext cx="184731" cy="283457"/>
    <xdr:sp macro="" textlink="">
      <xdr:nvSpPr>
        <xdr:cNvPr id="4742" name="TextBox 4741"/>
        <xdr:cNvSpPr txBox="1"/>
      </xdr:nvSpPr>
      <xdr:spPr>
        <a:xfrm>
          <a:off x="1746437" y="2253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319</xdr:row>
      <xdr:rowOff>123265</xdr:rowOff>
    </xdr:from>
    <xdr:ext cx="184731" cy="283457"/>
    <xdr:sp macro="" textlink="">
      <xdr:nvSpPr>
        <xdr:cNvPr id="4743" name="TextBox 4742"/>
        <xdr:cNvSpPr txBox="1"/>
      </xdr:nvSpPr>
      <xdr:spPr>
        <a:xfrm>
          <a:off x="1869141" y="222593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744" name="TextBox 4743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745" name="TextBox 4744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746" name="TextBox 4745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747" name="TextBox 4746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748" name="TextBox 4747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749" name="TextBox 4748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750" name="TextBox 4749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751" name="TextBox 4750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752" name="TextBox 4751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753" name="TextBox 4752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754" name="TextBox 4753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755" name="TextBox 4754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756" name="TextBox 4755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757" name="TextBox 4756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758" name="TextBox 4757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759" name="TextBox 4758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760" name="TextBox 4759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761" name="TextBox 4760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762" name="TextBox 4761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763" name="TextBox 4762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764" name="TextBox 4763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765" name="TextBox 4764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766" name="TextBox 4765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767" name="TextBox 4766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768" name="TextBox 4767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769" name="TextBox 4768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770" name="TextBox 4769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771" name="TextBox 4770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772" name="TextBox 4771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773" name="TextBox 4772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774" name="TextBox 4773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775" name="TextBox 4774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776" name="TextBox 4775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777" name="TextBox 4776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778" name="TextBox 4777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779" name="TextBox 4778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780" name="TextBox 4779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781" name="TextBox 4780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6930" cy="283457"/>
    <xdr:sp macro="" textlink="">
      <xdr:nvSpPr>
        <xdr:cNvPr id="4782" name="TextBox 4781"/>
        <xdr:cNvSpPr txBox="1"/>
      </xdr:nvSpPr>
      <xdr:spPr>
        <a:xfrm>
          <a:off x="1869141" y="13687425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783" name="TextBox 4782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784" name="TextBox 478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785" name="TextBox 4784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786" name="TextBox 478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787" name="TextBox 4786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788" name="TextBox 478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789" name="TextBox 4788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790" name="TextBox 4789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791" name="TextBox 4790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792" name="TextBox 479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793" name="TextBox 4792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794" name="TextBox 479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795" name="TextBox 4794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796" name="TextBox 479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797" name="TextBox 4796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798" name="TextBox 4797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799" name="TextBox 4798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00" name="TextBox 479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01" name="TextBox 4800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02" name="TextBox 480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803" name="TextBox 4802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04" name="TextBox 480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05" name="TextBox 4804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806" name="TextBox 4805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807" name="TextBox 4806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08" name="TextBox 480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09" name="TextBox 4808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10" name="TextBox 480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811" name="TextBox 4810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12" name="TextBox 481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13" name="TextBox 4812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814" name="TextBox 4813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815" name="TextBox 4814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16" name="TextBox 481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17" name="TextBox 4816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18" name="TextBox 481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819" name="TextBox 4818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20" name="TextBox 481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21" name="TextBox 4820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822" name="TextBox 4821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823" name="TextBox 4822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24" name="TextBox 482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25" name="TextBox 4824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26" name="TextBox 482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827" name="TextBox 4826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28" name="TextBox 482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29" name="TextBox 4828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830" name="TextBox 4829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831" name="TextBox 4830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32" name="TextBox 483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33" name="TextBox 4832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34" name="TextBox 483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835" name="TextBox 4834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36" name="TextBox 483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37" name="TextBox 4836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838" name="TextBox 4837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839" name="TextBox 4838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40" name="TextBox 483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41" name="TextBox 4840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42" name="TextBox 484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843" name="TextBox 4842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44" name="TextBox 484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45" name="TextBox 4844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846" name="TextBox 4845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847" name="TextBox 4846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48" name="TextBox 484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49" name="TextBox 4848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50" name="TextBox 484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851" name="TextBox 4850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52" name="TextBox 485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53" name="TextBox 4852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854" name="TextBox 4853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855" name="TextBox 4854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56" name="TextBox 485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57" name="TextBox 4856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58" name="TextBox 485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859" name="TextBox 4858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60" name="TextBox 485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61" name="TextBox 4860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862" name="TextBox 4861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863" name="TextBox 4862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64" name="TextBox 486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65" name="TextBox 4864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66" name="TextBox 486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867" name="TextBox 4866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68" name="TextBox 486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69" name="TextBox 4868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870" name="TextBox 4869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871" name="TextBox 4870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72" name="TextBox 487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73" name="TextBox 4872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74" name="TextBox 487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875" name="TextBox 4874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76" name="TextBox 487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77" name="TextBox 4876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878" name="TextBox 4877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879" name="TextBox 4878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80" name="TextBox 487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81" name="TextBox 4880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82" name="TextBox 488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883" name="TextBox 4882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84" name="TextBox 488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85" name="TextBox 4884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886" name="TextBox 4885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887" name="TextBox 4886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88" name="TextBox 488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89" name="TextBox 4888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90" name="TextBox 488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891" name="TextBox 4890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92" name="TextBox 489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93" name="TextBox 4892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894" name="TextBox 4893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895" name="TextBox 4894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96" name="TextBox 489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897" name="TextBox 4896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898" name="TextBox 489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899" name="TextBox 4898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900" name="TextBox 489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901" name="TextBox 4900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902" name="TextBox 4901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903" name="TextBox 4902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904" name="TextBox 490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905" name="TextBox 4904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906" name="TextBox 490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907" name="TextBox 4906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908" name="TextBox 490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909" name="TextBox 4908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910" name="TextBox 4909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911" name="TextBox 4910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912" name="TextBox 491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913" name="TextBox 4912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914" name="TextBox 491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915" name="TextBox 4914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916" name="TextBox 4915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917" name="TextBox 4916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918" name="TextBox 4917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919" name="TextBox 4918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920" name="TextBox 491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921" name="TextBox 4920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922" name="TextBox 492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923" name="TextBox 4922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924" name="TextBox 4923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925" name="TextBox 4924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926" name="TextBox 4925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285</xdr:row>
      <xdr:rowOff>0</xdr:rowOff>
    </xdr:from>
    <xdr:ext cx="184731" cy="283457"/>
    <xdr:sp macro="" textlink="">
      <xdr:nvSpPr>
        <xdr:cNvPr id="4927" name="TextBox 4926"/>
        <xdr:cNvSpPr txBox="1"/>
      </xdr:nvSpPr>
      <xdr:spPr>
        <a:xfrm>
          <a:off x="1775012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928" name="TextBox 4927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929" name="TextBox 4928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930" name="TextBox 4929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285</xdr:row>
      <xdr:rowOff>0</xdr:rowOff>
    </xdr:from>
    <xdr:ext cx="184730" cy="283457"/>
    <xdr:sp macro="" textlink="">
      <xdr:nvSpPr>
        <xdr:cNvPr id="4931" name="TextBox 4930"/>
        <xdr:cNvSpPr txBox="1"/>
      </xdr:nvSpPr>
      <xdr:spPr>
        <a:xfrm>
          <a:off x="1736912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285</xdr:row>
      <xdr:rowOff>0</xdr:rowOff>
    </xdr:from>
    <xdr:ext cx="184730" cy="283457"/>
    <xdr:sp macro="" textlink="">
      <xdr:nvSpPr>
        <xdr:cNvPr id="4932" name="TextBox 4931"/>
        <xdr:cNvSpPr txBox="1"/>
      </xdr:nvSpPr>
      <xdr:spPr>
        <a:xfrm>
          <a:off x="1859616" y="136874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285</xdr:row>
      <xdr:rowOff>0</xdr:rowOff>
    </xdr:from>
    <xdr:ext cx="184731" cy="283457"/>
    <xdr:sp macro="" textlink="">
      <xdr:nvSpPr>
        <xdr:cNvPr id="4933" name="TextBox 4932"/>
        <xdr:cNvSpPr txBox="1"/>
      </xdr:nvSpPr>
      <xdr:spPr>
        <a:xfrm>
          <a:off x="1746437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285</xdr:row>
      <xdr:rowOff>0</xdr:rowOff>
    </xdr:from>
    <xdr:ext cx="184731" cy="283457"/>
    <xdr:sp macro="" textlink="">
      <xdr:nvSpPr>
        <xdr:cNvPr id="4934" name="TextBox 4933"/>
        <xdr:cNvSpPr txBox="1"/>
      </xdr:nvSpPr>
      <xdr:spPr>
        <a:xfrm>
          <a:off x="1869141" y="1368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35" name="TextBox 4934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36" name="TextBox 4935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37" name="TextBox 4936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38" name="TextBox 4937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39" name="TextBox 4938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40" name="TextBox 4939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41" name="TextBox 4940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42" name="TextBox 4941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43" name="TextBox 4942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44" name="TextBox 4943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45" name="TextBox 4944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46" name="TextBox 4945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47" name="TextBox 4946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48" name="TextBox 4947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49" name="TextBox 4948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50" name="TextBox 4949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51" name="TextBox 4950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52" name="TextBox 4951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53" name="TextBox 4952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54" name="TextBox 4953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55" name="TextBox 4954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56" name="TextBox 4955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57" name="TextBox 4956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58" name="TextBox 4957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59" name="TextBox 4958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60" name="TextBox 4959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61" name="TextBox 4960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62" name="TextBox 4961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63" name="TextBox 4962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64" name="TextBox 4963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65" name="TextBox 4964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66" name="TextBox 4965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67" name="TextBox 4966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68" name="TextBox 4967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69" name="TextBox 4968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70" name="TextBox 4969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71" name="TextBox 4970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72" name="TextBox 4971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73" name="TextBox 4972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74" name="TextBox 4973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75" name="TextBox 4974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76" name="TextBox 4975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77" name="TextBox 4976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78" name="TextBox 4977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79" name="TextBox 4978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80" name="TextBox 4979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81" name="TextBox 4980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82" name="TextBox 4981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83" name="TextBox 4982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84" name="TextBox 4983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85" name="TextBox 4984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86" name="TextBox 4985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87" name="TextBox 4986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88" name="TextBox 4987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89" name="TextBox 4988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90" name="TextBox 4989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91" name="TextBox 4990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92" name="TextBox 4991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93" name="TextBox 4992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94" name="TextBox 4993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95" name="TextBox 4994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96" name="TextBox 4995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97" name="TextBox 4996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4998" name="TextBox 4997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4999" name="TextBox 4998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00" name="TextBox 4999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01" name="TextBox 5000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02" name="TextBox 5001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03" name="TextBox 5002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04" name="TextBox 5003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05" name="TextBox 5004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06" name="TextBox 5005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07" name="TextBox 5006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08" name="TextBox 5007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09" name="TextBox 5008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10" name="TextBox 5009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11" name="TextBox 5010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12" name="TextBox 5011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13" name="TextBox 5012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14" name="TextBox 5013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15" name="TextBox 5014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16" name="TextBox 5015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17" name="TextBox 5016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18" name="TextBox 5017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19" name="TextBox 5018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20" name="TextBox 5019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21" name="TextBox 5020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22" name="TextBox 5021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23" name="TextBox 5022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24" name="TextBox 5023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25" name="TextBox 5024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26" name="TextBox 5025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27" name="TextBox 5026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28" name="TextBox 5027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29" name="TextBox 5028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30" name="TextBox 5029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31" name="TextBox 5030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32" name="TextBox 5031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33" name="TextBox 5032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34" name="TextBox 5033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35" name="TextBox 5034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36" name="TextBox 5035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37" name="TextBox 5036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38" name="TextBox 5037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39" name="TextBox 5038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40" name="TextBox 5039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41" name="TextBox 5040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42" name="TextBox 5041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43" name="TextBox 5042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44" name="TextBox 5043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45" name="TextBox 5044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46" name="TextBox 5045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47" name="TextBox 5046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48" name="TextBox 5047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49" name="TextBox 5048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50" name="TextBox 5049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51" name="TextBox 5050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52" name="TextBox 5051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53" name="TextBox 5052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54" name="TextBox 5053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55" name="TextBox 5054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56" name="TextBox 5055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57" name="TextBox 5056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58" name="TextBox 5057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59" name="TextBox 5058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60" name="TextBox 5059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61" name="TextBox 5060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62" name="TextBox 5061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63" name="TextBox 5062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64" name="TextBox 5063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65" name="TextBox 5064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66" name="TextBox 5065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67" name="TextBox 5066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68" name="TextBox 5067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69" name="TextBox 5068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70" name="TextBox 5069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71" name="TextBox 5070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72" name="TextBox 5071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73" name="TextBox 5072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74" name="TextBox 5073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75" name="TextBox 5074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76" name="TextBox 5075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77" name="TextBox 5076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78" name="TextBox 5077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79" name="TextBox 5078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80" name="TextBox 5079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81" name="TextBox 5080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82" name="TextBox 5081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83" name="TextBox 5082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84" name="TextBox 5083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85" name="TextBox 5084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86" name="TextBox 5085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87" name="TextBox 5086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88" name="TextBox 5087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89" name="TextBox 5088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90" name="TextBox 5089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91" name="TextBox 5090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92" name="TextBox 5091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93" name="TextBox 5092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94" name="TextBox 5093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95" name="TextBox 5094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96" name="TextBox 5095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97" name="TextBox 5096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098" name="TextBox 5097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099" name="TextBox 5098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100" name="TextBox 5099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101" name="TextBox 5100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102" name="TextBox 5101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103" name="TextBox 5102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104" name="TextBox 5103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105" name="TextBox 5104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106" name="TextBox 5105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107" name="TextBox 5106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108" name="TextBox 5107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109" name="TextBox 5108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110" name="TextBox 5109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111" name="TextBox 5110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112" name="TextBox 5111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113" name="TextBox 5112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114" name="TextBox 5113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115" name="TextBox 5114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116" name="TextBox 5115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117" name="TextBox 5116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118" name="TextBox 5117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119" name="TextBox 5118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120" name="TextBox 5119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121" name="TextBox 5120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122" name="TextBox 5121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123" name="TextBox 5122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120</xdr:row>
      <xdr:rowOff>0</xdr:rowOff>
    </xdr:from>
    <xdr:ext cx="194454" cy="283457"/>
    <xdr:sp macro="" textlink="">
      <xdr:nvSpPr>
        <xdr:cNvPr id="5124" name="TextBox 5123">
          <a:extLst>
            <a:ext uri="{FF2B5EF4-FFF2-40B4-BE49-F238E27FC236}"/>
          </a:extLst>
        </xdr:cNvPr>
        <xdr:cNvSpPr txBox="1"/>
      </xdr:nvSpPr>
      <xdr:spPr>
        <a:xfrm>
          <a:off x="1719767" y="5000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120</xdr:row>
      <xdr:rowOff>0</xdr:rowOff>
    </xdr:from>
    <xdr:ext cx="184731" cy="283457"/>
    <xdr:sp macro="" textlink="">
      <xdr:nvSpPr>
        <xdr:cNvPr id="5125" name="TextBox 5124">
          <a:extLst>
            <a:ext uri="{FF2B5EF4-FFF2-40B4-BE49-F238E27FC236}"/>
          </a:extLst>
        </xdr:cNvPr>
        <xdr:cNvSpPr txBox="1"/>
      </xdr:nvSpPr>
      <xdr:spPr>
        <a:xfrm>
          <a:off x="1859616" y="5000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126" name="TextBox 5125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127" name="TextBox 5126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128" name="TextBox 5127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129" name="TextBox 5128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130" name="TextBox 5129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131" name="TextBox 5130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132" name="TextBox 5131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133" name="TextBox 5132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134" name="TextBox 5133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135" name="TextBox 5134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136" name="TextBox 5135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137" name="TextBox 5136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138" name="TextBox 5137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139" name="TextBox 5138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140" name="TextBox 5139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141" name="TextBox 5140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142" name="TextBox 5141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143" name="TextBox 5142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144" name="TextBox 5143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145" name="TextBox 5144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146" name="TextBox 5145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147" name="TextBox 5146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148" name="TextBox 5147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149" name="TextBox 5148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150" name="TextBox 5149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151" name="TextBox 5150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152" name="TextBox 5151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153" name="TextBox 5152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154" name="TextBox 5153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155" name="TextBox 5154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156" name="TextBox 5155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157" name="TextBox 5156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158" name="TextBox 5157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159" name="TextBox 5158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160" name="TextBox 5159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161" name="TextBox 5160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162" name="TextBox 5161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163" name="TextBox 5162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6930" cy="283457"/>
    <xdr:sp macro="" textlink="">
      <xdr:nvSpPr>
        <xdr:cNvPr id="5164" name="TextBox 5163"/>
        <xdr:cNvSpPr txBox="1"/>
      </xdr:nvSpPr>
      <xdr:spPr>
        <a:xfrm>
          <a:off x="1869141" y="1863090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165" name="TextBox 5164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166" name="TextBox 5165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167" name="TextBox 5166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168" name="TextBox 5167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169" name="TextBox 5168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170" name="TextBox 5169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171" name="TextBox 5170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172" name="TextBox 5171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173" name="TextBox 5172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174" name="TextBox 5173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175" name="TextBox 5174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176" name="TextBox 5175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177" name="TextBox 5176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178" name="TextBox 5177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179" name="TextBox 5178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180" name="TextBox 5179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181" name="TextBox 5180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182" name="TextBox 5181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183" name="TextBox 5182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184" name="TextBox 5183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185" name="TextBox 5184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186" name="TextBox 5185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187" name="TextBox 5186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188" name="TextBox 5187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189" name="TextBox 5188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190" name="TextBox 5189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191" name="TextBox 5190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192" name="TextBox 5191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193" name="TextBox 5192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194" name="TextBox 5193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195" name="TextBox 5194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196" name="TextBox 5195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197" name="TextBox 5196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198" name="TextBox 5197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199" name="TextBox 5198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00" name="TextBox 5199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201" name="TextBox 5200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02" name="TextBox 5201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203" name="TextBox 5202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204" name="TextBox 5203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205" name="TextBox 5204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06" name="TextBox 5205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207" name="TextBox 5206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08" name="TextBox 5207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209" name="TextBox 5208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10" name="TextBox 5209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211" name="TextBox 5210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212" name="TextBox 5211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213" name="TextBox 5212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14" name="TextBox 5213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215" name="TextBox 5214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16" name="TextBox 5215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217" name="TextBox 5216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18" name="TextBox 5217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219" name="TextBox 5218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220" name="TextBox 5219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221" name="TextBox 5220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22" name="TextBox 5221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223" name="TextBox 5222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24" name="TextBox 5223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225" name="TextBox 5224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26" name="TextBox 5225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227" name="TextBox 5226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228" name="TextBox 5227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229" name="TextBox 5228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30" name="TextBox 5229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231" name="TextBox 5230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32" name="TextBox 5231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233" name="TextBox 5232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34" name="TextBox 5233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235" name="TextBox 5234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236" name="TextBox 5235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237" name="TextBox 5236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38" name="TextBox 5237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239" name="TextBox 5238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40" name="TextBox 5239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241" name="TextBox 5240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42" name="TextBox 5241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243" name="TextBox 5242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244" name="TextBox 5243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245" name="TextBox 5244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46" name="TextBox 5245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247" name="TextBox 5246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48" name="TextBox 5247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249" name="TextBox 5248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50" name="TextBox 5249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251" name="TextBox 5250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252" name="TextBox 5251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253" name="TextBox 5252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54" name="TextBox 5253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255" name="TextBox 5254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56" name="TextBox 5255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257" name="TextBox 5256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58" name="TextBox 5257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259" name="TextBox 5258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260" name="TextBox 5259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261" name="TextBox 5260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62" name="TextBox 5261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263" name="TextBox 5262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64" name="TextBox 5263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265" name="TextBox 5264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66" name="TextBox 5265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267" name="TextBox 5266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268" name="TextBox 5267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269" name="TextBox 5268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70" name="TextBox 5269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271" name="TextBox 5270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72" name="TextBox 5271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273" name="TextBox 5272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74" name="TextBox 5273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275" name="TextBox 5274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276" name="TextBox 5275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277" name="TextBox 5276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78" name="TextBox 5277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279" name="TextBox 5278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80" name="TextBox 5279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281" name="TextBox 5280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82" name="TextBox 5281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283" name="TextBox 5282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284" name="TextBox 5283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285" name="TextBox 5284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86" name="TextBox 5285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287" name="TextBox 5286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88" name="TextBox 5287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289" name="TextBox 5288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90" name="TextBox 5289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291" name="TextBox 5290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292" name="TextBox 5291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293" name="TextBox 5292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94" name="TextBox 5293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295" name="TextBox 5294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96" name="TextBox 5295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297" name="TextBox 5296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298" name="TextBox 5297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299" name="TextBox 5298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300" name="TextBox 5299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301" name="TextBox 5300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02" name="TextBox 5301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03" name="TextBox 5302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04" name="TextBox 5303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305" name="TextBox 5304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06" name="TextBox 5305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07" name="TextBox 5306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308" name="TextBox 5307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309" name="TextBox 5308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10" name="TextBox 5309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11" name="TextBox 5310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12" name="TextBox 5311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313" name="TextBox 5312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14" name="TextBox 5313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15" name="TextBox 5314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316" name="TextBox 5315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317" name="TextBox 5316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18" name="TextBox 5317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19" name="TextBox 5318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20" name="TextBox 5319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321" name="TextBox 5320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22" name="TextBox 5321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23" name="TextBox 5322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324" name="TextBox 5323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25" name="TextBox 5324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326" name="TextBox 5325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327" name="TextBox 5326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28" name="TextBox 5327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29" name="TextBox 5328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30" name="TextBox 5329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331" name="TextBox 5330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32" name="TextBox 5331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33" name="TextBox 5332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334" name="TextBox 5333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335" name="TextBox 5334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36" name="TextBox 5335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37" name="TextBox 5336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38" name="TextBox 5337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339" name="TextBox 5338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40" name="TextBox 5339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41" name="TextBox 5340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342" name="TextBox 5341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343" name="TextBox 5342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44" name="TextBox 5343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45" name="TextBox 5344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46" name="TextBox 5345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347" name="TextBox 5346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48" name="TextBox 5347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49" name="TextBox 5348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350" name="TextBox 5349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51" name="TextBox 5350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352" name="TextBox 5351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53" name="TextBox 5352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354" name="TextBox 5353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6930" cy="283457"/>
    <xdr:sp macro="" textlink="">
      <xdr:nvSpPr>
        <xdr:cNvPr id="5355" name="TextBox 5354"/>
        <xdr:cNvSpPr txBox="1"/>
      </xdr:nvSpPr>
      <xdr:spPr>
        <a:xfrm>
          <a:off x="1869141" y="1863090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356" name="TextBox 5355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57" name="TextBox 5356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58" name="TextBox 5357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59" name="TextBox 5358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360" name="TextBox 5359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61" name="TextBox 5360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62" name="TextBox 5361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363" name="TextBox 5362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364" name="TextBox 5363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65" name="TextBox 5364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66" name="TextBox 5365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67" name="TextBox 5366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368" name="TextBox 5367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69" name="TextBox 5368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70" name="TextBox 5369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371" name="TextBox 5370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372" name="TextBox 5371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73" name="TextBox 5372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74" name="TextBox 5373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75" name="TextBox 5374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376" name="TextBox 5375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77" name="TextBox 5376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78" name="TextBox 5377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379" name="TextBox 5378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380" name="TextBox 5379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81" name="TextBox 5380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82" name="TextBox 5381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83" name="TextBox 5382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384" name="TextBox 5383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85" name="TextBox 5384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86" name="TextBox 5385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387" name="TextBox 5386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388" name="TextBox 5387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89" name="TextBox 5388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90" name="TextBox 5389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91" name="TextBox 5390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392" name="TextBox 5391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93" name="TextBox 5392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94" name="TextBox 5393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395" name="TextBox 5394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396" name="TextBox 5395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97" name="TextBox 5396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398" name="TextBox 5397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399" name="TextBox 5398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400" name="TextBox 5399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01" name="TextBox 5400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402" name="TextBox 5401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403" name="TextBox 5402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404" name="TextBox 5403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05" name="TextBox 5404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406" name="TextBox 5405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07" name="TextBox 5406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408" name="TextBox 5407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09" name="TextBox 5408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410" name="TextBox 5409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411" name="TextBox 5410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412" name="TextBox 5411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13" name="TextBox 5412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414" name="TextBox 5413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15" name="TextBox 5414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416" name="TextBox 5415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17" name="TextBox 5416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418" name="TextBox 5417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419" name="TextBox 5418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420" name="TextBox 5419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21" name="TextBox 5420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422" name="TextBox 5421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23" name="TextBox 5422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424" name="TextBox 5423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25" name="TextBox 5424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426" name="TextBox 5425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427" name="TextBox 5426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428" name="TextBox 5427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29" name="TextBox 5428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430" name="TextBox 5429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31" name="TextBox 5430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432" name="TextBox 5431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33" name="TextBox 5432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434" name="TextBox 5433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435" name="TextBox 5434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436" name="TextBox 5435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37" name="TextBox 5436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438" name="TextBox 5437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39" name="TextBox 5438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440" name="TextBox 5439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41" name="TextBox 5440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442" name="TextBox 5441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443" name="TextBox 5442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444" name="TextBox 5443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45" name="TextBox 5444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446" name="TextBox 5445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47" name="TextBox 5446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448" name="TextBox 5447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49" name="TextBox 5448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450" name="TextBox 5449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451" name="TextBox 5450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452" name="TextBox 5451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53" name="TextBox 5452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454" name="TextBox 5453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55" name="TextBox 5454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456" name="TextBox 5455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57" name="TextBox 5456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458" name="TextBox 5457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459" name="TextBox 5458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460" name="TextBox 5459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61" name="TextBox 5460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462" name="TextBox 5461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63" name="TextBox 5462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464" name="TextBox 5463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65" name="TextBox 5464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466" name="TextBox 5465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467" name="TextBox 5466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468" name="TextBox 5467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69" name="TextBox 5468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470" name="TextBox 5469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71" name="TextBox 5470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472" name="TextBox 5471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73" name="TextBox 5472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474" name="TextBox 5473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475" name="TextBox 5474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476" name="TextBox 5475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77" name="TextBox 5476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478" name="TextBox 5477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79" name="TextBox 5478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480" name="TextBox 5479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81" name="TextBox 5480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482" name="TextBox 5481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483" name="TextBox 5482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484" name="TextBox 5483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85" name="TextBox 5484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486" name="TextBox 5485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87" name="TextBox 5486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488" name="TextBox 5487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89" name="TextBox 5488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490" name="TextBox 5489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491" name="TextBox 5490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492" name="TextBox 5491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93" name="TextBox 5492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494" name="TextBox 5493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95" name="TextBox 5494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496" name="TextBox 5495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497" name="TextBox 5496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498" name="TextBox 5497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499" name="TextBox 5498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181</xdr:row>
      <xdr:rowOff>0</xdr:rowOff>
    </xdr:from>
    <xdr:ext cx="184731" cy="283457"/>
    <xdr:sp macro="" textlink="">
      <xdr:nvSpPr>
        <xdr:cNvPr id="5500" name="TextBox 5499"/>
        <xdr:cNvSpPr txBox="1"/>
      </xdr:nvSpPr>
      <xdr:spPr>
        <a:xfrm>
          <a:off x="1775012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501" name="TextBox 5500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502" name="TextBox 5501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503" name="TextBox 5502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181</xdr:row>
      <xdr:rowOff>0</xdr:rowOff>
    </xdr:from>
    <xdr:ext cx="184730" cy="283457"/>
    <xdr:sp macro="" textlink="">
      <xdr:nvSpPr>
        <xdr:cNvPr id="5504" name="TextBox 5503"/>
        <xdr:cNvSpPr txBox="1"/>
      </xdr:nvSpPr>
      <xdr:spPr>
        <a:xfrm>
          <a:off x="1736912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181</xdr:row>
      <xdr:rowOff>0</xdr:rowOff>
    </xdr:from>
    <xdr:ext cx="184730" cy="283457"/>
    <xdr:sp macro="" textlink="">
      <xdr:nvSpPr>
        <xdr:cNvPr id="5505" name="TextBox 5504"/>
        <xdr:cNvSpPr txBox="1"/>
      </xdr:nvSpPr>
      <xdr:spPr>
        <a:xfrm>
          <a:off x="1859616" y="186309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5506" name="TextBox 5505"/>
        <xdr:cNvSpPr txBox="1"/>
      </xdr:nvSpPr>
      <xdr:spPr>
        <a:xfrm>
          <a:off x="1746437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5507" name="TextBox 5506"/>
        <xdr:cNvSpPr txBox="1"/>
      </xdr:nvSpPr>
      <xdr:spPr>
        <a:xfrm>
          <a:off x="1869141" y="18630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4" name="TextBox 3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5" name="TextBox 4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6" name="TextBox 5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7" name="TextBox 6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8" name="TextBox 7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9" name="TextBox 8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0" name="TextBox 9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1" name="TextBox 10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2" name="TextBox 11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3" name="TextBox 12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4" name="TextBox 13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5" name="TextBox 14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6" name="TextBox 15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7" name="TextBox 16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8" name="TextBox 17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9" name="TextBox 18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20" name="TextBox 19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21" name="TextBox 20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22" name="TextBox 21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23" name="TextBox 22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24" name="TextBox 23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25" name="TextBox 24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26" name="TextBox 25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27" name="TextBox 26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28" name="TextBox 27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29" name="TextBox 28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30" name="TextBox 29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31" name="TextBox 30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32" name="TextBox 31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33" name="TextBox 32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34" name="TextBox 33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35" name="TextBox 34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36" name="TextBox 35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37" name="TextBox 36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38" name="TextBox 37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39" name="TextBox 38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40" name="TextBox 39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41" name="TextBox 40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42" name="TextBox 41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43" name="TextBox 42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44" name="TextBox 43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45" name="TextBox 44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46" name="TextBox 45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47" name="TextBox 46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48" name="TextBox 47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49" name="TextBox 48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50" name="TextBox 49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51" name="TextBox 50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52" name="TextBox 51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53" name="TextBox 52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54" name="TextBox 53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55" name="TextBox 54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56" name="TextBox 55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57" name="TextBox 56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58" name="TextBox 57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59" name="TextBox 58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60" name="TextBox 59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61" name="TextBox 60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62" name="TextBox 61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63" name="TextBox 62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64" name="TextBox 63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65" name="TextBox 64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66" name="TextBox 65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67" name="TextBox 66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68" name="TextBox 67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69" name="TextBox 68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70" name="TextBox 69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71" name="TextBox 70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72" name="TextBox 71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73" name="TextBox 72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74" name="TextBox 73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75" name="TextBox 74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76" name="TextBox 75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77" name="TextBox 76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78" name="TextBox 77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79" name="TextBox 78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80" name="TextBox 79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81" name="TextBox 80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82" name="TextBox 81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83" name="TextBox 82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84" name="TextBox 83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85" name="TextBox 84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86" name="TextBox 85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87" name="TextBox 86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88" name="TextBox 87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89" name="TextBox 88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90" name="TextBox 89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91" name="TextBox 90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92" name="TextBox 91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93" name="TextBox 92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94" name="TextBox 93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95" name="TextBox 94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96" name="TextBox 95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97" name="TextBox 96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98" name="TextBox 97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99" name="TextBox 98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00" name="TextBox 99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01" name="TextBox 100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02" name="TextBox 101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03" name="TextBox 102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04" name="TextBox 103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05" name="TextBox 104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06" name="TextBox 105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07" name="TextBox 106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08" name="TextBox 107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09" name="TextBox 108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10" name="TextBox 109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11" name="TextBox 110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12" name="TextBox 111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13" name="TextBox 112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14" name="TextBox 113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15" name="TextBox 114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16" name="TextBox 115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17" name="TextBox 116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18" name="TextBox 117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19" name="TextBox 118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20" name="TextBox 119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21" name="TextBox 120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22" name="TextBox 121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23" name="TextBox 122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24" name="TextBox 123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25" name="TextBox 124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26" name="TextBox 125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27" name="TextBox 126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28" name="TextBox 127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29" name="TextBox 128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30" name="TextBox 129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31" name="TextBox 130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32" name="TextBox 131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33" name="TextBox 132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34" name="TextBox 133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35" name="TextBox 134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36" name="TextBox 135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37" name="TextBox 136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38" name="TextBox 137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39" name="TextBox 138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40" name="TextBox 139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41" name="TextBox 140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42" name="TextBox 141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43" name="TextBox 142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44" name="TextBox 143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45" name="TextBox 144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46" name="TextBox 145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47" name="TextBox 146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48" name="TextBox 147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49" name="TextBox 148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50" name="TextBox 149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51" name="TextBox 150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52" name="TextBox 151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53" name="TextBox 152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54" name="TextBox 153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55" name="TextBox 154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56" name="TextBox 155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57" name="TextBox 156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58" name="TextBox 157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59" name="TextBox 158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60" name="TextBox 159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61" name="TextBox 160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62" name="TextBox 161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63" name="TextBox 162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64" name="TextBox 163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65" name="TextBox 164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66" name="TextBox 165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67" name="TextBox 166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68" name="TextBox 167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69" name="TextBox 168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70" name="TextBox 169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71" name="TextBox 170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72" name="TextBox 171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73" name="TextBox 172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74" name="TextBox 173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75" name="TextBox 174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76" name="TextBox 175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77" name="TextBox 176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78" name="TextBox 177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79" name="TextBox 178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80" name="TextBox 179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81" name="TextBox 180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82" name="TextBox 181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83" name="TextBox 182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84" name="TextBox 183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85" name="TextBox 184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86" name="TextBox 185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87" name="TextBox 186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88" name="TextBox 187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89" name="TextBox 188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90" name="TextBox 189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1224467</xdr:colOff>
      <xdr:row>15</xdr:row>
      <xdr:rowOff>0</xdr:rowOff>
    </xdr:from>
    <xdr:ext cx="194454" cy="283457"/>
    <xdr:sp macro="" textlink="">
      <xdr:nvSpPr>
        <xdr:cNvPr id="191" name="TextBox 190">
          <a:extLst>
            <a:ext uri="{FF2B5EF4-FFF2-40B4-BE49-F238E27FC236}"/>
          </a:extLst>
        </xdr:cNvPr>
        <xdr:cNvSpPr txBox="1"/>
      </xdr:nvSpPr>
      <xdr:spPr>
        <a:xfrm>
          <a:off x="2026472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15</xdr:row>
      <xdr:rowOff>0</xdr:rowOff>
    </xdr:from>
    <xdr:ext cx="184731" cy="283457"/>
    <xdr:sp macro="" textlink="">
      <xdr:nvSpPr>
        <xdr:cNvPr id="192" name="TextBox 191">
          <a:extLst>
            <a:ext uri="{FF2B5EF4-FFF2-40B4-BE49-F238E27FC236}"/>
          </a:extLst>
        </xdr:cNvPr>
        <xdr:cNvSpPr txBox="1"/>
      </xdr:nvSpPr>
      <xdr:spPr>
        <a:xfrm>
          <a:off x="2097741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../../../Home/RoadCSR%3fRid=1227" TargetMode="External"/><Relationship Id="rId13" Type="http://schemas.openxmlformats.org/officeDocument/2006/relationships/hyperlink" Target="../../../Home/RoadCSR%3fRid=1169" TargetMode="External"/><Relationship Id="rId18" Type="http://schemas.openxmlformats.org/officeDocument/2006/relationships/hyperlink" Target="../../../Home/RoadCSR%3fRid=1161" TargetMode="External"/><Relationship Id="rId26" Type="http://schemas.openxmlformats.org/officeDocument/2006/relationships/hyperlink" Target="../../../Home/RoadCSR%3fRid=1218" TargetMode="External"/><Relationship Id="rId3" Type="http://schemas.openxmlformats.org/officeDocument/2006/relationships/hyperlink" Target="../../../Home/RoadCSR%3fRid=1175" TargetMode="External"/><Relationship Id="rId21" Type="http://schemas.openxmlformats.org/officeDocument/2006/relationships/hyperlink" Target="../../../Home/RoadCSR%3fRid=1156" TargetMode="External"/><Relationship Id="rId34" Type="http://schemas.openxmlformats.org/officeDocument/2006/relationships/hyperlink" Target="../../../Home/RoadCSR%3fRid=1157" TargetMode="External"/><Relationship Id="rId7" Type="http://schemas.openxmlformats.org/officeDocument/2006/relationships/hyperlink" Target="../../../Home/RoadCSR%3fRid=1228" TargetMode="External"/><Relationship Id="rId12" Type="http://schemas.openxmlformats.org/officeDocument/2006/relationships/hyperlink" Target="../../../Home/RoadCSR%3fRid=1170" TargetMode="External"/><Relationship Id="rId17" Type="http://schemas.openxmlformats.org/officeDocument/2006/relationships/hyperlink" Target="../../../Home/RoadCSR%3fRid=1163" TargetMode="External"/><Relationship Id="rId25" Type="http://schemas.openxmlformats.org/officeDocument/2006/relationships/hyperlink" Target="../../../Home/RoadCSR%3fRid=1216" TargetMode="External"/><Relationship Id="rId33" Type="http://schemas.openxmlformats.org/officeDocument/2006/relationships/hyperlink" Target="../../../Home/RoadCSR%3fRid=1155" TargetMode="External"/><Relationship Id="rId2" Type="http://schemas.openxmlformats.org/officeDocument/2006/relationships/hyperlink" Target="../../../Home/RoadCSR%3fRid=1231" TargetMode="External"/><Relationship Id="rId16" Type="http://schemas.openxmlformats.org/officeDocument/2006/relationships/hyperlink" Target="../../../Home/RoadCSR%3fRid=1164" TargetMode="External"/><Relationship Id="rId20" Type="http://schemas.openxmlformats.org/officeDocument/2006/relationships/hyperlink" Target="../../../Home/RoadCSR%3fRid=1160" TargetMode="External"/><Relationship Id="rId29" Type="http://schemas.openxmlformats.org/officeDocument/2006/relationships/hyperlink" Target="../../../Home/RoadCSR%3fRid=1222" TargetMode="External"/><Relationship Id="rId1" Type="http://schemas.openxmlformats.org/officeDocument/2006/relationships/hyperlink" Target="../../../Home/RoadCSR%3fRid=1229" TargetMode="External"/><Relationship Id="rId6" Type="http://schemas.openxmlformats.org/officeDocument/2006/relationships/hyperlink" Target="../../../Home/RoadCSR%3fRid=1230" TargetMode="External"/><Relationship Id="rId11" Type="http://schemas.openxmlformats.org/officeDocument/2006/relationships/hyperlink" Target="../../../Home/RoadCSR%3fRid=1171" TargetMode="External"/><Relationship Id="rId24" Type="http://schemas.openxmlformats.org/officeDocument/2006/relationships/hyperlink" Target="../../../Home/RoadCSR%3fRid=1221" TargetMode="External"/><Relationship Id="rId32" Type="http://schemas.openxmlformats.org/officeDocument/2006/relationships/hyperlink" Target="../../../Home/RoadCSR%3fRid=1215" TargetMode="External"/><Relationship Id="rId5" Type="http://schemas.openxmlformats.org/officeDocument/2006/relationships/hyperlink" Target="../../../Home/RoadCSR%3fRid=1173" TargetMode="External"/><Relationship Id="rId15" Type="http://schemas.openxmlformats.org/officeDocument/2006/relationships/hyperlink" Target="../../../Home/RoadCSR%3fRid=1219" TargetMode="External"/><Relationship Id="rId23" Type="http://schemas.openxmlformats.org/officeDocument/2006/relationships/hyperlink" Target="../../../Home/RoadCSR%3fRid=1223" TargetMode="External"/><Relationship Id="rId28" Type="http://schemas.openxmlformats.org/officeDocument/2006/relationships/hyperlink" Target="../../../Home/RoadCSR%3fRid=1224" TargetMode="External"/><Relationship Id="rId36" Type="http://schemas.openxmlformats.org/officeDocument/2006/relationships/drawing" Target="../drawings/drawing4.xml"/><Relationship Id="rId10" Type="http://schemas.openxmlformats.org/officeDocument/2006/relationships/hyperlink" Target="../../../Home/RoadCSR%3fRid=1168" TargetMode="External"/><Relationship Id="rId19" Type="http://schemas.openxmlformats.org/officeDocument/2006/relationships/hyperlink" Target="../../../Home/RoadCSR%3fRid=1166" TargetMode="External"/><Relationship Id="rId31" Type="http://schemas.openxmlformats.org/officeDocument/2006/relationships/hyperlink" Target="../../../Home/RoadCSR%3fRid=1214" TargetMode="External"/><Relationship Id="rId4" Type="http://schemas.openxmlformats.org/officeDocument/2006/relationships/hyperlink" Target="../../../Home/RoadCSR%3fRid=1176" TargetMode="External"/><Relationship Id="rId9" Type="http://schemas.openxmlformats.org/officeDocument/2006/relationships/hyperlink" Target="../../../Home/RoadCSR%3fRid=1172" TargetMode="External"/><Relationship Id="rId14" Type="http://schemas.openxmlformats.org/officeDocument/2006/relationships/hyperlink" Target="../../../Home/RoadCSR%3fRid=1220" TargetMode="External"/><Relationship Id="rId22" Type="http://schemas.openxmlformats.org/officeDocument/2006/relationships/hyperlink" Target="../../../Home/RoadCSR%3fRid=1167" TargetMode="External"/><Relationship Id="rId27" Type="http://schemas.openxmlformats.org/officeDocument/2006/relationships/hyperlink" Target="../../../Home/RoadCSR%3fRid=1217" TargetMode="External"/><Relationship Id="rId30" Type="http://schemas.openxmlformats.org/officeDocument/2006/relationships/hyperlink" Target="../../../Home/RoadCSR%3fRid=1226" TargetMode="External"/><Relationship Id="rId35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topLeftCell="A16" workbookViewId="0">
      <selection activeCell="C8" sqref="C8"/>
    </sheetView>
  </sheetViews>
  <sheetFormatPr defaultRowHeight="14.25"/>
  <cols>
    <col min="1" max="1" width="11" style="15" customWidth="1"/>
    <col min="2" max="2" width="31.7109375" style="15" customWidth="1"/>
    <col min="3" max="3" width="22.5703125" style="15" customWidth="1"/>
    <col min="4" max="4" width="14.28515625" style="15" customWidth="1"/>
    <col min="5" max="5" width="18.7109375" style="15" customWidth="1"/>
    <col min="6" max="6" width="18.140625" style="15" customWidth="1"/>
    <col min="7" max="7" width="18.28515625" style="15" customWidth="1"/>
    <col min="8" max="8" width="17.42578125" style="15" customWidth="1"/>
    <col min="9" max="9" width="18.42578125" style="20" customWidth="1"/>
    <col min="10" max="16384" width="9.140625" style="15"/>
  </cols>
  <sheetData>
    <row r="2" spans="1:9" ht="23.25">
      <c r="A2" s="166" t="s">
        <v>95</v>
      </c>
      <c r="B2" s="166"/>
      <c r="C2" s="166"/>
      <c r="D2" s="166"/>
      <c r="E2" s="166"/>
      <c r="F2" s="166"/>
      <c r="G2" s="166"/>
      <c r="H2" s="166"/>
      <c r="I2" s="166"/>
    </row>
    <row r="3" spans="1:9" ht="45">
      <c r="A3" s="1" t="s">
        <v>0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</row>
    <row r="4" spans="1:9" ht="1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</row>
    <row r="5" spans="1:9" ht="15">
      <c r="A5" s="170" t="s">
        <v>58</v>
      </c>
      <c r="B5" s="170"/>
      <c r="C5" s="170"/>
      <c r="D5" s="170"/>
      <c r="E5" s="170"/>
      <c r="F5" s="170"/>
      <c r="G5" s="170"/>
      <c r="H5" s="170"/>
      <c r="I5" s="170"/>
    </row>
    <row r="6" spans="1:9">
      <c r="A6" s="21">
        <v>1</v>
      </c>
      <c r="B6" s="22" t="s">
        <v>13</v>
      </c>
      <c r="C6" s="11" t="s">
        <v>61</v>
      </c>
      <c r="D6" s="12" t="s">
        <v>64</v>
      </c>
      <c r="E6" s="12" t="s">
        <v>73</v>
      </c>
      <c r="F6" s="12" t="s">
        <v>77</v>
      </c>
      <c r="G6" s="12" t="s">
        <v>78</v>
      </c>
      <c r="H6" s="13">
        <v>0.05</v>
      </c>
      <c r="I6" s="12" t="s">
        <v>78</v>
      </c>
    </row>
    <row r="7" spans="1:9" ht="30" customHeight="1">
      <c r="A7" s="21">
        <v>2</v>
      </c>
      <c r="B7" s="22" t="s">
        <v>14</v>
      </c>
      <c r="C7" s="11" t="s">
        <v>61</v>
      </c>
      <c r="D7" s="12" t="s">
        <v>65</v>
      </c>
      <c r="E7" s="12" t="s">
        <v>74</v>
      </c>
      <c r="F7" s="12" t="s">
        <v>77</v>
      </c>
      <c r="G7" s="12" t="s">
        <v>78</v>
      </c>
      <c r="H7" s="13">
        <v>0.75</v>
      </c>
      <c r="I7" s="12" t="s">
        <v>78</v>
      </c>
    </row>
    <row r="8" spans="1:9" ht="30" customHeight="1">
      <c r="A8" s="21">
        <v>3</v>
      </c>
      <c r="B8" s="22" t="s">
        <v>15</v>
      </c>
      <c r="C8" s="11" t="s">
        <v>61</v>
      </c>
      <c r="D8" s="12" t="s">
        <v>66</v>
      </c>
      <c r="E8" s="12" t="s">
        <v>75</v>
      </c>
      <c r="F8" s="12" t="s">
        <v>77</v>
      </c>
      <c r="G8" s="12" t="s">
        <v>78</v>
      </c>
      <c r="H8" s="13" t="s">
        <v>78</v>
      </c>
      <c r="I8" s="12" t="s">
        <v>78</v>
      </c>
    </row>
    <row r="9" spans="1:9" ht="30" customHeight="1">
      <c r="A9" s="21">
        <v>4</v>
      </c>
      <c r="B9" s="22" t="s">
        <v>16</v>
      </c>
      <c r="C9" s="11" t="s">
        <v>61</v>
      </c>
      <c r="D9" s="12" t="s">
        <v>67</v>
      </c>
      <c r="E9" s="12" t="s">
        <v>75</v>
      </c>
      <c r="F9" s="12" t="s">
        <v>77</v>
      </c>
      <c r="G9" s="12" t="s">
        <v>78</v>
      </c>
      <c r="H9" s="13" t="s">
        <v>78</v>
      </c>
      <c r="I9" s="12" t="s">
        <v>78</v>
      </c>
    </row>
    <row r="10" spans="1:9">
      <c r="A10" s="21">
        <v>5</v>
      </c>
      <c r="B10" s="23" t="s">
        <v>17</v>
      </c>
      <c r="C10" s="11" t="s">
        <v>62</v>
      </c>
      <c r="D10" s="12" t="s">
        <v>68</v>
      </c>
      <c r="E10" s="12" t="s">
        <v>74</v>
      </c>
      <c r="F10" s="12" t="s">
        <v>77</v>
      </c>
      <c r="G10" s="12" t="s">
        <v>78</v>
      </c>
      <c r="H10" s="13">
        <v>0.5</v>
      </c>
      <c r="I10" s="12" t="s">
        <v>78</v>
      </c>
    </row>
    <row r="11" spans="1:9">
      <c r="A11" s="21">
        <v>6</v>
      </c>
      <c r="B11" s="23" t="s">
        <v>18</v>
      </c>
      <c r="C11" s="11" t="s">
        <v>63</v>
      </c>
      <c r="D11" s="12" t="s">
        <v>69</v>
      </c>
      <c r="E11" s="12" t="s">
        <v>75</v>
      </c>
      <c r="F11" s="12" t="s">
        <v>77</v>
      </c>
      <c r="G11" s="12" t="s">
        <v>78</v>
      </c>
      <c r="H11" s="13" t="s">
        <v>78</v>
      </c>
      <c r="I11" s="12" t="s">
        <v>78</v>
      </c>
    </row>
    <row r="12" spans="1:9">
      <c r="A12" s="21">
        <v>7</v>
      </c>
      <c r="B12" s="23" t="s">
        <v>19</v>
      </c>
      <c r="C12" s="11" t="s">
        <v>62</v>
      </c>
      <c r="D12" s="12" t="s">
        <v>70</v>
      </c>
      <c r="E12" s="12" t="s">
        <v>74</v>
      </c>
      <c r="F12" s="12" t="s">
        <v>77</v>
      </c>
      <c r="G12" s="12" t="s">
        <v>78</v>
      </c>
      <c r="H12" s="13">
        <v>0.25</v>
      </c>
      <c r="I12" s="12" t="s">
        <v>78</v>
      </c>
    </row>
    <row r="13" spans="1:9">
      <c r="A13" s="21">
        <v>8</v>
      </c>
      <c r="B13" s="23" t="s">
        <v>20</v>
      </c>
      <c r="C13" s="11" t="s">
        <v>62</v>
      </c>
      <c r="D13" s="12" t="s">
        <v>71</v>
      </c>
      <c r="E13" s="12" t="s">
        <v>73</v>
      </c>
      <c r="F13" s="12" t="s">
        <v>77</v>
      </c>
      <c r="G13" s="12" t="s">
        <v>78</v>
      </c>
      <c r="H13" s="13">
        <v>0.2</v>
      </c>
      <c r="I13" s="12" t="s">
        <v>78</v>
      </c>
    </row>
    <row r="14" spans="1:9">
      <c r="A14" s="21">
        <v>9</v>
      </c>
      <c r="B14" s="23" t="s">
        <v>21</v>
      </c>
      <c r="C14" s="11" t="s">
        <v>63</v>
      </c>
      <c r="D14" s="12" t="s">
        <v>72</v>
      </c>
      <c r="E14" s="12" t="s">
        <v>73</v>
      </c>
      <c r="F14" s="12" t="s">
        <v>77</v>
      </c>
      <c r="G14" s="12" t="s">
        <v>78</v>
      </c>
      <c r="H14" s="13">
        <v>0.02</v>
      </c>
      <c r="I14" s="12" t="s">
        <v>78</v>
      </c>
    </row>
    <row r="15" spans="1:9" ht="30" customHeight="1">
      <c r="A15" s="21">
        <v>10</v>
      </c>
      <c r="B15" s="23" t="s">
        <v>22</v>
      </c>
      <c r="C15" s="11" t="s">
        <v>63</v>
      </c>
      <c r="D15" s="12" t="s">
        <v>71</v>
      </c>
      <c r="E15" s="12" t="s">
        <v>74</v>
      </c>
      <c r="F15" s="12" t="s">
        <v>77</v>
      </c>
      <c r="G15" s="12" t="s">
        <v>78</v>
      </c>
      <c r="H15" s="13">
        <v>0.1</v>
      </c>
      <c r="I15" s="12" t="s">
        <v>78</v>
      </c>
    </row>
    <row r="16" spans="1:9" ht="15">
      <c r="A16" s="165" t="s">
        <v>76</v>
      </c>
      <c r="B16" s="165"/>
      <c r="C16" s="165"/>
      <c r="D16" s="165"/>
      <c r="E16" s="165"/>
      <c r="F16" s="165"/>
      <c r="G16" s="165"/>
      <c r="H16" s="165"/>
      <c r="I16" s="165"/>
    </row>
    <row r="17" spans="1:9">
      <c r="A17" s="21">
        <v>11</v>
      </c>
      <c r="B17" s="23" t="s">
        <v>23</v>
      </c>
      <c r="C17" s="11" t="s">
        <v>82</v>
      </c>
      <c r="D17" s="12" t="s">
        <v>83</v>
      </c>
      <c r="E17" s="12" t="s">
        <v>85</v>
      </c>
      <c r="F17" s="12" t="s">
        <v>77</v>
      </c>
      <c r="G17" s="12" t="s">
        <v>78</v>
      </c>
      <c r="H17" s="13">
        <v>0.15</v>
      </c>
      <c r="I17" s="12" t="s">
        <v>78</v>
      </c>
    </row>
    <row r="18" spans="1:9">
      <c r="A18" s="21">
        <v>12</v>
      </c>
      <c r="B18" s="23" t="s">
        <v>24</v>
      </c>
      <c r="C18" s="12" t="s">
        <v>78</v>
      </c>
      <c r="D18" s="12" t="s">
        <v>78</v>
      </c>
      <c r="E18" s="12" t="s">
        <v>78</v>
      </c>
      <c r="F18" s="12" t="s">
        <v>78</v>
      </c>
      <c r="G18" s="12" t="s">
        <v>78</v>
      </c>
      <c r="H18" s="12" t="s">
        <v>78</v>
      </c>
      <c r="I18" s="12" t="s">
        <v>78</v>
      </c>
    </row>
    <row r="19" spans="1:9">
      <c r="A19" s="21">
        <v>13</v>
      </c>
      <c r="B19" s="23" t="s">
        <v>25</v>
      </c>
      <c r="C19" s="12" t="s">
        <v>78</v>
      </c>
      <c r="D19" s="12" t="s">
        <v>78</v>
      </c>
      <c r="E19" s="12" t="s">
        <v>78</v>
      </c>
      <c r="F19" s="12" t="s">
        <v>78</v>
      </c>
      <c r="G19" s="12" t="s">
        <v>78</v>
      </c>
      <c r="H19" s="12" t="s">
        <v>78</v>
      </c>
      <c r="I19" s="12" t="s">
        <v>78</v>
      </c>
    </row>
    <row r="20" spans="1:9">
      <c r="A20" s="21">
        <v>14</v>
      </c>
      <c r="B20" s="23" t="s">
        <v>26</v>
      </c>
      <c r="C20" s="12" t="s">
        <v>78</v>
      </c>
      <c r="D20" s="12" t="s">
        <v>78</v>
      </c>
      <c r="E20" s="12" t="s">
        <v>78</v>
      </c>
      <c r="F20" s="12" t="s">
        <v>78</v>
      </c>
      <c r="G20" s="12" t="s">
        <v>78</v>
      </c>
      <c r="H20" s="12" t="s">
        <v>78</v>
      </c>
      <c r="I20" s="12" t="s">
        <v>78</v>
      </c>
    </row>
    <row r="21" spans="1:9">
      <c r="A21" s="21">
        <v>15</v>
      </c>
      <c r="B21" s="23" t="s">
        <v>27</v>
      </c>
      <c r="C21" s="12" t="s">
        <v>78</v>
      </c>
      <c r="D21" s="12" t="s">
        <v>78</v>
      </c>
      <c r="E21" s="12" t="s">
        <v>78</v>
      </c>
      <c r="F21" s="12" t="s">
        <v>78</v>
      </c>
      <c r="G21" s="12" t="s">
        <v>78</v>
      </c>
      <c r="H21" s="12" t="s">
        <v>78</v>
      </c>
      <c r="I21" s="12" t="s">
        <v>78</v>
      </c>
    </row>
    <row r="22" spans="1:9">
      <c r="A22" s="21">
        <v>16</v>
      </c>
      <c r="B22" s="23" t="s">
        <v>28</v>
      </c>
      <c r="C22" s="12" t="s">
        <v>78</v>
      </c>
      <c r="D22" s="12" t="s">
        <v>78</v>
      </c>
      <c r="E22" s="12" t="s">
        <v>78</v>
      </c>
      <c r="F22" s="12" t="s">
        <v>78</v>
      </c>
      <c r="G22" s="12" t="s">
        <v>78</v>
      </c>
      <c r="H22" s="12" t="s">
        <v>78</v>
      </c>
      <c r="I22" s="12" t="s">
        <v>78</v>
      </c>
    </row>
    <row r="23" spans="1:9" ht="30" customHeight="1">
      <c r="A23" s="21">
        <v>17</v>
      </c>
      <c r="B23" s="23" t="s">
        <v>29</v>
      </c>
      <c r="C23" s="12" t="s">
        <v>78</v>
      </c>
      <c r="D23" s="12" t="s">
        <v>78</v>
      </c>
      <c r="E23" s="12" t="s">
        <v>78</v>
      </c>
      <c r="F23" s="12" t="s">
        <v>78</v>
      </c>
      <c r="G23" s="12" t="s">
        <v>78</v>
      </c>
      <c r="H23" s="12" t="s">
        <v>78</v>
      </c>
      <c r="I23" s="12" t="s">
        <v>78</v>
      </c>
    </row>
    <row r="24" spans="1:9">
      <c r="A24" s="21">
        <v>18</v>
      </c>
      <c r="B24" s="23" t="s">
        <v>30</v>
      </c>
      <c r="C24" s="12" t="s">
        <v>78</v>
      </c>
      <c r="D24" s="12" t="s">
        <v>78</v>
      </c>
      <c r="E24" s="12" t="s">
        <v>78</v>
      </c>
      <c r="F24" s="12" t="s">
        <v>78</v>
      </c>
      <c r="G24" s="12" t="s">
        <v>78</v>
      </c>
      <c r="H24" s="12" t="s">
        <v>78</v>
      </c>
      <c r="I24" s="12" t="s">
        <v>78</v>
      </c>
    </row>
    <row r="25" spans="1:9">
      <c r="A25" s="21">
        <v>19</v>
      </c>
      <c r="B25" s="23" t="s">
        <v>31</v>
      </c>
      <c r="C25" s="12" t="s">
        <v>78</v>
      </c>
      <c r="D25" s="12" t="s">
        <v>78</v>
      </c>
      <c r="E25" s="12" t="s">
        <v>78</v>
      </c>
      <c r="F25" s="12" t="s">
        <v>78</v>
      </c>
      <c r="G25" s="12" t="s">
        <v>78</v>
      </c>
      <c r="H25" s="12" t="s">
        <v>78</v>
      </c>
      <c r="I25" s="12" t="s">
        <v>78</v>
      </c>
    </row>
    <row r="26" spans="1:9">
      <c r="A26" s="21">
        <v>20</v>
      </c>
      <c r="B26" s="23" t="s">
        <v>32</v>
      </c>
      <c r="C26" s="11" t="s">
        <v>82</v>
      </c>
      <c r="D26" s="12" t="s">
        <v>84</v>
      </c>
      <c r="E26" s="12" t="s">
        <v>85</v>
      </c>
      <c r="F26" s="12" t="s">
        <v>77</v>
      </c>
      <c r="G26" s="12" t="s">
        <v>78</v>
      </c>
      <c r="H26" s="13">
        <v>0.1</v>
      </c>
      <c r="I26" s="12" t="s">
        <v>78</v>
      </c>
    </row>
    <row r="27" spans="1:9">
      <c r="A27" s="21">
        <v>21</v>
      </c>
      <c r="B27" s="23" t="s">
        <v>33</v>
      </c>
      <c r="C27" s="12" t="s">
        <v>78</v>
      </c>
      <c r="D27" s="12" t="s">
        <v>78</v>
      </c>
      <c r="E27" s="12" t="s">
        <v>78</v>
      </c>
      <c r="F27" s="12" t="s">
        <v>78</v>
      </c>
      <c r="G27" s="12" t="s">
        <v>78</v>
      </c>
      <c r="H27" s="12" t="s">
        <v>78</v>
      </c>
      <c r="I27" s="12" t="s">
        <v>78</v>
      </c>
    </row>
    <row r="28" spans="1:9">
      <c r="A28" s="21">
        <v>22</v>
      </c>
      <c r="B28" s="23" t="s">
        <v>34</v>
      </c>
      <c r="C28" s="12" t="s">
        <v>78</v>
      </c>
      <c r="D28" s="12" t="s">
        <v>78</v>
      </c>
      <c r="E28" s="12" t="s">
        <v>78</v>
      </c>
      <c r="F28" s="12" t="s">
        <v>78</v>
      </c>
      <c r="G28" s="12" t="s">
        <v>78</v>
      </c>
      <c r="H28" s="12" t="s">
        <v>78</v>
      </c>
      <c r="I28" s="12" t="s">
        <v>78</v>
      </c>
    </row>
    <row r="29" spans="1:9">
      <c r="A29" s="21">
        <v>23</v>
      </c>
      <c r="B29" s="23" t="s">
        <v>35</v>
      </c>
      <c r="C29" s="12" t="s">
        <v>78</v>
      </c>
      <c r="D29" s="12" t="s">
        <v>78</v>
      </c>
      <c r="E29" s="12" t="s">
        <v>78</v>
      </c>
      <c r="F29" s="12" t="s">
        <v>78</v>
      </c>
      <c r="G29" s="12" t="s">
        <v>78</v>
      </c>
      <c r="H29" s="12" t="s">
        <v>78</v>
      </c>
      <c r="I29" s="12" t="s">
        <v>78</v>
      </c>
    </row>
    <row r="30" spans="1:9">
      <c r="A30" s="21">
        <v>24</v>
      </c>
      <c r="B30" s="23" t="s">
        <v>36</v>
      </c>
      <c r="C30" s="12" t="s">
        <v>78</v>
      </c>
      <c r="D30" s="12" t="s">
        <v>78</v>
      </c>
      <c r="E30" s="12" t="s">
        <v>78</v>
      </c>
      <c r="F30" s="12" t="s">
        <v>78</v>
      </c>
      <c r="G30" s="12" t="s">
        <v>78</v>
      </c>
      <c r="H30" s="12" t="s">
        <v>78</v>
      </c>
      <c r="I30" s="12" t="s">
        <v>78</v>
      </c>
    </row>
    <row r="31" spans="1:9">
      <c r="A31" s="21">
        <v>25</v>
      </c>
      <c r="B31" s="23" t="s">
        <v>37</v>
      </c>
      <c r="C31" s="12" t="s">
        <v>78</v>
      </c>
      <c r="D31" s="12" t="s">
        <v>78</v>
      </c>
      <c r="E31" s="12" t="s">
        <v>78</v>
      </c>
      <c r="F31" s="12" t="s">
        <v>78</v>
      </c>
      <c r="G31" s="12" t="s">
        <v>78</v>
      </c>
      <c r="H31" s="12" t="s">
        <v>78</v>
      </c>
      <c r="I31" s="12" t="s">
        <v>78</v>
      </c>
    </row>
    <row r="32" spans="1:9">
      <c r="A32" s="21">
        <v>26</v>
      </c>
      <c r="B32" s="23" t="s">
        <v>38</v>
      </c>
      <c r="C32" s="12" t="s">
        <v>78</v>
      </c>
      <c r="D32" s="12" t="s">
        <v>78</v>
      </c>
      <c r="E32" s="12" t="s">
        <v>78</v>
      </c>
      <c r="F32" s="12" t="s">
        <v>78</v>
      </c>
      <c r="G32" s="12" t="s">
        <v>78</v>
      </c>
      <c r="H32" s="12" t="s">
        <v>78</v>
      </c>
      <c r="I32" s="12" t="s">
        <v>78</v>
      </c>
    </row>
    <row r="33" spans="1:9">
      <c r="A33" s="21">
        <v>27</v>
      </c>
      <c r="B33" s="23" t="s">
        <v>39</v>
      </c>
      <c r="C33" s="12" t="s">
        <v>78</v>
      </c>
      <c r="D33" s="12" t="s">
        <v>78</v>
      </c>
      <c r="E33" s="12" t="s">
        <v>78</v>
      </c>
      <c r="F33" s="12" t="s">
        <v>78</v>
      </c>
      <c r="G33" s="12" t="s">
        <v>78</v>
      </c>
      <c r="H33" s="12" t="s">
        <v>78</v>
      </c>
      <c r="I33" s="12" t="s">
        <v>78</v>
      </c>
    </row>
    <row r="34" spans="1:9" ht="15">
      <c r="A34" s="165" t="s">
        <v>57</v>
      </c>
      <c r="B34" s="165"/>
      <c r="C34" s="165"/>
      <c r="D34" s="165"/>
      <c r="E34" s="165"/>
      <c r="F34" s="165"/>
      <c r="G34" s="165"/>
      <c r="H34" s="165"/>
      <c r="I34" s="165"/>
    </row>
    <row r="35" spans="1:9">
      <c r="A35" s="21">
        <v>28</v>
      </c>
      <c r="B35" s="24" t="s">
        <v>40</v>
      </c>
      <c r="C35" s="11" t="s">
        <v>86</v>
      </c>
      <c r="D35" s="12">
        <v>1.08</v>
      </c>
      <c r="E35" s="12" t="s">
        <v>87</v>
      </c>
      <c r="F35" s="12" t="s">
        <v>88</v>
      </c>
      <c r="G35" s="12" t="s">
        <v>78</v>
      </c>
      <c r="H35" s="12" t="s">
        <v>78</v>
      </c>
      <c r="I35" s="12" t="s">
        <v>78</v>
      </c>
    </row>
    <row r="36" spans="1:9" ht="42.75">
      <c r="A36" s="21">
        <v>29</v>
      </c>
      <c r="B36" s="25" t="s">
        <v>41</v>
      </c>
      <c r="C36" s="11" t="s">
        <v>86</v>
      </c>
      <c r="D36" s="17" t="s">
        <v>94</v>
      </c>
      <c r="E36" s="12" t="s">
        <v>87</v>
      </c>
      <c r="F36" s="12" t="s">
        <v>88</v>
      </c>
      <c r="G36" s="12" t="s">
        <v>78</v>
      </c>
      <c r="H36" s="12" t="s">
        <v>78</v>
      </c>
      <c r="I36" s="12" t="s">
        <v>78</v>
      </c>
    </row>
    <row r="37" spans="1:9">
      <c r="A37" s="21">
        <v>30</v>
      </c>
      <c r="B37" s="26" t="s">
        <v>42</v>
      </c>
      <c r="C37" s="11" t="s">
        <v>86</v>
      </c>
      <c r="D37" s="12">
        <v>1.64</v>
      </c>
      <c r="E37" s="12" t="s">
        <v>87</v>
      </c>
      <c r="F37" s="12" t="s">
        <v>88</v>
      </c>
      <c r="G37" s="12" t="s">
        <v>78</v>
      </c>
      <c r="H37" s="12" t="s">
        <v>78</v>
      </c>
      <c r="I37" s="12" t="s">
        <v>78</v>
      </c>
    </row>
    <row r="38" spans="1:9">
      <c r="A38" s="21">
        <v>31</v>
      </c>
      <c r="B38" s="27" t="s">
        <v>43</v>
      </c>
      <c r="C38" s="11" t="s">
        <v>86</v>
      </c>
      <c r="D38" s="12">
        <v>0.92</v>
      </c>
      <c r="E38" s="12" t="s">
        <v>87</v>
      </c>
      <c r="F38" s="12" t="s">
        <v>88</v>
      </c>
      <c r="G38" s="12" t="s">
        <v>78</v>
      </c>
      <c r="H38" s="13">
        <v>0.6</v>
      </c>
      <c r="I38" s="12" t="s">
        <v>78</v>
      </c>
    </row>
    <row r="39" spans="1:9" ht="30" customHeight="1">
      <c r="A39" s="21">
        <v>32</v>
      </c>
      <c r="B39" s="27" t="s">
        <v>44</v>
      </c>
      <c r="C39" s="11" t="s">
        <v>86</v>
      </c>
      <c r="D39" s="18">
        <v>0.7</v>
      </c>
      <c r="E39" s="12" t="s">
        <v>87</v>
      </c>
      <c r="F39" s="12" t="s">
        <v>88</v>
      </c>
      <c r="G39" s="12" t="s">
        <v>78</v>
      </c>
      <c r="H39" s="13">
        <v>0.1</v>
      </c>
      <c r="I39" s="12" t="s">
        <v>78</v>
      </c>
    </row>
    <row r="40" spans="1:9" ht="30" customHeight="1">
      <c r="A40" s="21">
        <v>33</v>
      </c>
      <c r="B40" s="28" t="s">
        <v>45</v>
      </c>
      <c r="C40" s="11" t="s">
        <v>86</v>
      </c>
      <c r="D40" s="12">
        <v>4.45</v>
      </c>
      <c r="E40" s="12" t="s">
        <v>87</v>
      </c>
      <c r="F40" s="12" t="s">
        <v>88</v>
      </c>
      <c r="G40" s="12" t="s">
        <v>78</v>
      </c>
      <c r="H40" s="13">
        <v>0.25</v>
      </c>
      <c r="I40" s="12" t="s">
        <v>78</v>
      </c>
    </row>
    <row r="41" spans="1:9" ht="30" customHeight="1">
      <c r="A41" s="21">
        <v>34</v>
      </c>
      <c r="B41" s="28" t="s">
        <v>46</v>
      </c>
      <c r="C41" s="11" t="s">
        <v>86</v>
      </c>
      <c r="D41" s="12">
        <v>3.65</v>
      </c>
      <c r="E41" s="12" t="s">
        <v>87</v>
      </c>
      <c r="F41" s="12" t="s">
        <v>88</v>
      </c>
      <c r="G41" s="12" t="s">
        <v>78</v>
      </c>
      <c r="H41" s="13">
        <v>0.25</v>
      </c>
      <c r="I41" s="12" t="s">
        <v>78</v>
      </c>
    </row>
    <row r="42" spans="1:9">
      <c r="A42" s="21">
        <v>35</v>
      </c>
      <c r="B42" s="28" t="s">
        <v>47</v>
      </c>
      <c r="C42" s="11" t="s">
        <v>86</v>
      </c>
      <c r="D42" s="12">
        <v>1.19</v>
      </c>
      <c r="E42" s="12" t="s">
        <v>87</v>
      </c>
      <c r="F42" s="12" t="s">
        <v>88</v>
      </c>
      <c r="G42" s="12" t="s">
        <v>78</v>
      </c>
      <c r="H42" s="12" t="s">
        <v>78</v>
      </c>
      <c r="I42" s="12" t="s">
        <v>78</v>
      </c>
    </row>
    <row r="43" spans="1:9">
      <c r="A43" s="21">
        <v>36</v>
      </c>
      <c r="B43" s="28" t="s">
        <v>48</v>
      </c>
      <c r="C43" s="11" t="s">
        <v>86</v>
      </c>
      <c r="D43" s="12">
        <v>0.54</v>
      </c>
      <c r="E43" s="12" t="s">
        <v>87</v>
      </c>
      <c r="F43" s="12" t="s">
        <v>88</v>
      </c>
      <c r="G43" s="12" t="s">
        <v>78</v>
      </c>
      <c r="H43" s="12" t="s">
        <v>78</v>
      </c>
      <c r="I43" s="12" t="s">
        <v>78</v>
      </c>
    </row>
    <row r="44" spans="1:9">
      <c r="A44" s="21">
        <v>37</v>
      </c>
      <c r="B44" s="28" t="s">
        <v>49</v>
      </c>
      <c r="C44" s="11" t="s">
        <v>86</v>
      </c>
      <c r="D44" s="12">
        <v>0.76</v>
      </c>
      <c r="E44" s="12" t="s">
        <v>87</v>
      </c>
      <c r="F44" s="12" t="s">
        <v>88</v>
      </c>
      <c r="G44" s="12" t="s">
        <v>78</v>
      </c>
      <c r="H44" s="13">
        <v>0.05</v>
      </c>
      <c r="I44" s="12" t="s">
        <v>78</v>
      </c>
    </row>
    <row r="45" spans="1:9">
      <c r="A45" s="21">
        <v>38</v>
      </c>
      <c r="B45" s="28" t="s">
        <v>50</v>
      </c>
      <c r="C45" s="11" t="s">
        <v>86</v>
      </c>
      <c r="D45" s="12">
        <v>0.18</v>
      </c>
      <c r="E45" s="12" t="s">
        <v>87</v>
      </c>
      <c r="F45" s="12" t="s">
        <v>88</v>
      </c>
      <c r="G45" s="12" t="s">
        <v>78</v>
      </c>
      <c r="H45" s="13">
        <v>0.5</v>
      </c>
      <c r="I45" s="12" t="s">
        <v>78</v>
      </c>
    </row>
    <row r="46" spans="1:9">
      <c r="A46" s="21">
        <v>39</v>
      </c>
      <c r="B46" s="28" t="s">
        <v>51</v>
      </c>
      <c r="C46" s="11" t="s">
        <v>86</v>
      </c>
      <c r="D46" s="12">
        <v>0.42</v>
      </c>
      <c r="E46" s="12" t="s">
        <v>87</v>
      </c>
      <c r="F46" s="12" t="s">
        <v>88</v>
      </c>
      <c r="G46" s="12" t="s">
        <v>78</v>
      </c>
      <c r="H46" s="12" t="s">
        <v>78</v>
      </c>
      <c r="I46" s="12" t="s">
        <v>78</v>
      </c>
    </row>
    <row r="47" spans="1:9" ht="15">
      <c r="A47" s="165" t="s">
        <v>59</v>
      </c>
      <c r="B47" s="165"/>
      <c r="C47" s="165"/>
      <c r="D47" s="165"/>
      <c r="E47" s="165"/>
      <c r="F47" s="165"/>
      <c r="G47" s="165"/>
      <c r="H47" s="165"/>
      <c r="I47" s="165"/>
    </row>
    <row r="48" spans="1:9" ht="30" customHeight="1">
      <c r="A48" s="21">
        <v>40</v>
      </c>
      <c r="B48" s="28" t="s">
        <v>53</v>
      </c>
      <c r="C48" s="11" t="s">
        <v>86</v>
      </c>
      <c r="D48" s="18">
        <v>8.6</v>
      </c>
      <c r="E48" s="12" t="s">
        <v>90</v>
      </c>
      <c r="F48" s="12" t="s">
        <v>92</v>
      </c>
      <c r="G48" s="12" t="s">
        <v>78</v>
      </c>
      <c r="H48" s="13">
        <v>0.55000000000000004</v>
      </c>
      <c r="I48" s="12" t="s">
        <v>78</v>
      </c>
    </row>
    <row r="49" spans="1:9">
      <c r="A49" s="21">
        <v>41</v>
      </c>
      <c r="B49" s="28" t="s">
        <v>54</v>
      </c>
      <c r="C49" s="11" t="s">
        <v>86</v>
      </c>
      <c r="D49" s="18">
        <v>2.9</v>
      </c>
      <c r="E49" s="12" t="s">
        <v>90</v>
      </c>
      <c r="F49" s="12" t="s">
        <v>92</v>
      </c>
      <c r="G49" s="12" t="s">
        <v>78</v>
      </c>
      <c r="H49" s="13">
        <v>0.4</v>
      </c>
      <c r="I49" s="12" t="s">
        <v>78</v>
      </c>
    </row>
    <row r="50" spans="1:9" ht="30" customHeight="1">
      <c r="A50" s="21">
        <v>42</v>
      </c>
      <c r="B50" s="28" t="s">
        <v>52</v>
      </c>
      <c r="C50" s="167" t="s">
        <v>96</v>
      </c>
      <c r="D50" s="168"/>
      <c r="E50" s="168"/>
      <c r="F50" s="168"/>
      <c r="G50" s="168"/>
      <c r="H50" s="168"/>
      <c r="I50" s="169"/>
    </row>
    <row r="51" spans="1:9" ht="30" customHeight="1">
      <c r="A51" s="21">
        <v>43</v>
      </c>
      <c r="B51" s="28" t="s">
        <v>55</v>
      </c>
      <c r="C51" s="11" t="s">
        <v>89</v>
      </c>
      <c r="D51" s="18">
        <v>3.4</v>
      </c>
      <c r="E51" s="12" t="s">
        <v>91</v>
      </c>
      <c r="F51" s="12" t="s">
        <v>93</v>
      </c>
      <c r="G51" s="12" t="s">
        <v>78</v>
      </c>
      <c r="H51" s="13">
        <v>0.3</v>
      </c>
      <c r="I51" s="12" t="s">
        <v>78</v>
      </c>
    </row>
    <row r="52" spans="1:9" ht="15">
      <c r="A52" s="165" t="s">
        <v>60</v>
      </c>
      <c r="B52" s="165"/>
      <c r="C52" s="165"/>
      <c r="D52" s="165"/>
      <c r="E52" s="165"/>
      <c r="F52" s="165"/>
      <c r="G52" s="165"/>
      <c r="H52" s="165"/>
      <c r="I52" s="165"/>
    </row>
    <row r="53" spans="1:9">
      <c r="A53" s="21">
        <v>44</v>
      </c>
      <c r="B53" s="29" t="s">
        <v>56</v>
      </c>
      <c r="C53" s="11" t="s">
        <v>79</v>
      </c>
      <c r="D53" s="12" t="s">
        <v>80</v>
      </c>
      <c r="E53" s="12" t="s">
        <v>81</v>
      </c>
      <c r="F53" s="12" t="s">
        <v>77</v>
      </c>
      <c r="G53" s="12" t="s">
        <v>78</v>
      </c>
      <c r="H53" s="13">
        <v>0.15</v>
      </c>
      <c r="I53" s="12" t="s">
        <v>78</v>
      </c>
    </row>
    <row r="54" spans="1:9" ht="15">
      <c r="A54" s="19"/>
      <c r="B54" s="19"/>
      <c r="C54" s="14"/>
      <c r="D54" s="14"/>
      <c r="E54" s="14"/>
    </row>
    <row r="55" spans="1:9" ht="15">
      <c r="A55" s="14"/>
      <c r="B55" s="14"/>
      <c r="C55" s="14"/>
      <c r="D55" s="14"/>
      <c r="E55" s="14"/>
    </row>
    <row r="56" spans="1:9" ht="15">
      <c r="A56" s="14"/>
      <c r="B56" s="14"/>
      <c r="C56" s="14"/>
      <c r="D56" s="14"/>
      <c r="E56" s="14"/>
    </row>
    <row r="57" spans="1:9" ht="15">
      <c r="A57" s="14"/>
      <c r="B57" s="14"/>
      <c r="C57" s="14"/>
      <c r="D57" s="14"/>
      <c r="E57" s="14"/>
    </row>
    <row r="58" spans="1:9" ht="15">
      <c r="A58" s="14"/>
      <c r="B58" s="14"/>
      <c r="C58" s="14"/>
      <c r="D58" s="14"/>
      <c r="E58" s="14"/>
    </row>
    <row r="59" spans="1:9" ht="15">
      <c r="A59" s="14"/>
      <c r="B59" s="14"/>
      <c r="C59" s="14"/>
      <c r="D59" s="14"/>
      <c r="E59" s="14"/>
    </row>
    <row r="60" spans="1:9" ht="15">
      <c r="A60" s="14" t="s">
        <v>1</v>
      </c>
      <c r="B60" s="14"/>
      <c r="C60" s="14"/>
      <c r="D60" s="14"/>
      <c r="E60" s="14"/>
    </row>
    <row r="61" spans="1:9" ht="15">
      <c r="A61" s="14" t="s">
        <v>97</v>
      </c>
      <c r="B61" s="14"/>
      <c r="C61" s="14"/>
      <c r="D61" s="14"/>
      <c r="E61" s="14"/>
    </row>
    <row r="62" spans="1:9" ht="15">
      <c r="A62" s="14"/>
      <c r="B62" s="14"/>
      <c r="C62" s="14"/>
      <c r="D62" s="14"/>
      <c r="E62" s="14"/>
    </row>
    <row r="63" spans="1:9" ht="15">
      <c r="A63" s="14"/>
      <c r="B63" s="14"/>
      <c r="C63" s="14"/>
      <c r="D63" s="14"/>
      <c r="E63" s="14"/>
    </row>
    <row r="64" spans="1:9" ht="15">
      <c r="A64" s="14"/>
      <c r="B64" s="14"/>
      <c r="C64" s="14"/>
      <c r="D64" s="14"/>
      <c r="E64" s="14"/>
    </row>
    <row r="65" spans="1:5" ht="15">
      <c r="A65" s="14" t="s">
        <v>2</v>
      </c>
      <c r="B65" s="14"/>
      <c r="C65" s="14" t="s">
        <v>3</v>
      </c>
      <c r="D65" s="14"/>
      <c r="E65" s="14" t="s">
        <v>4</v>
      </c>
    </row>
  </sheetData>
  <mergeCells count="7">
    <mergeCell ref="A52:I52"/>
    <mergeCell ref="A2:I2"/>
    <mergeCell ref="C50:I50"/>
    <mergeCell ref="A5:I5"/>
    <mergeCell ref="A16:I16"/>
    <mergeCell ref="A34:I34"/>
    <mergeCell ref="A47:I47"/>
  </mergeCells>
  <pageMargins left="0.7" right="0.7" top="0.75" bottom="0.75" header="0.3" footer="0.3"/>
  <pageSetup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2"/>
  <sheetViews>
    <sheetView workbookViewId="0">
      <selection activeCell="D13" sqref="D13"/>
    </sheetView>
  </sheetViews>
  <sheetFormatPr defaultRowHeight="14.25"/>
  <cols>
    <col min="1" max="1" width="11" style="15" customWidth="1"/>
    <col min="2" max="2" width="36.140625" style="15" customWidth="1"/>
    <col min="3" max="3" width="22.5703125" style="15" customWidth="1"/>
    <col min="4" max="4" width="14.28515625" style="15" customWidth="1"/>
    <col min="5" max="5" width="18.7109375" style="15" customWidth="1"/>
    <col min="6" max="6" width="18.140625" style="15" customWidth="1"/>
    <col min="7" max="7" width="18.28515625" style="15" customWidth="1"/>
    <col min="8" max="8" width="17.42578125" style="15" customWidth="1"/>
    <col min="9" max="9" width="18.42578125" style="20" customWidth="1"/>
    <col min="10" max="16384" width="9.140625" style="15"/>
  </cols>
  <sheetData>
    <row r="2" spans="1:9" ht="23.25">
      <c r="A2" s="166" t="s">
        <v>104</v>
      </c>
      <c r="B2" s="166"/>
      <c r="C2" s="166"/>
      <c r="D2" s="166"/>
      <c r="E2" s="166"/>
      <c r="F2" s="166"/>
      <c r="G2" s="166"/>
      <c r="H2" s="166"/>
      <c r="I2" s="166"/>
    </row>
    <row r="3" spans="1:9" ht="45">
      <c r="A3" s="1" t="s">
        <v>0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105</v>
      </c>
      <c r="H3" s="1" t="s">
        <v>11</v>
      </c>
      <c r="I3" s="1" t="s">
        <v>106</v>
      </c>
    </row>
    <row r="4" spans="1:9" ht="1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</row>
    <row r="5" spans="1:9" ht="15">
      <c r="A5" s="170" t="s">
        <v>58</v>
      </c>
      <c r="B5" s="170"/>
      <c r="C5" s="170"/>
      <c r="D5" s="170"/>
      <c r="E5" s="170"/>
      <c r="F5" s="170"/>
      <c r="G5" s="170"/>
      <c r="H5" s="170"/>
      <c r="I5" s="170"/>
    </row>
    <row r="6" spans="1:9">
      <c r="A6" s="21">
        <v>1</v>
      </c>
      <c r="B6" s="22" t="s">
        <v>13</v>
      </c>
      <c r="C6" s="11" t="s">
        <v>61</v>
      </c>
      <c r="D6" s="12">
        <v>1800</v>
      </c>
      <c r="E6" s="12" t="s">
        <v>73</v>
      </c>
      <c r="F6" s="12" t="s">
        <v>77</v>
      </c>
      <c r="G6" s="18">
        <v>500</v>
      </c>
      <c r="H6" s="13">
        <v>0.05</v>
      </c>
      <c r="I6" s="18">
        <v>25</v>
      </c>
    </row>
    <row r="7" spans="1:9">
      <c r="A7" s="21">
        <v>2</v>
      </c>
      <c r="B7" s="22" t="s">
        <v>14</v>
      </c>
      <c r="C7" s="11" t="s">
        <v>61</v>
      </c>
      <c r="D7" s="12">
        <v>3200</v>
      </c>
      <c r="E7" s="12" t="s">
        <v>74</v>
      </c>
      <c r="F7" s="12" t="s">
        <v>77</v>
      </c>
      <c r="G7" s="18">
        <v>400</v>
      </c>
      <c r="H7" s="13">
        <v>0.75</v>
      </c>
      <c r="I7" s="18">
        <v>400</v>
      </c>
    </row>
    <row r="8" spans="1:9" ht="30" hidden="1" customHeight="1">
      <c r="A8" s="21">
        <v>3</v>
      </c>
      <c r="B8" s="22" t="s">
        <v>15</v>
      </c>
      <c r="C8" s="11" t="s">
        <v>61</v>
      </c>
      <c r="D8" s="12">
        <v>1750</v>
      </c>
      <c r="E8" s="12" t="s">
        <v>75</v>
      </c>
      <c r="F8" s="12" t="s">
        <v>77</v>
      </c>
      <c r="G8" s="18">
        <f t="shared" ref="G8:G25" si="0">D8*0.6*0.6*0.8</f>
        <v>504</v>
      </c>
      <c r="H8" s="13" t="s">
        <v>78</v>
      </c>
      <c r="I8" s="18" t="s">
        <v>78</v>
      </c>
    </row>
    <row r="9" spans="1:9" ht="30" hidden="1" customHeight="1">
      <c r="A9" s="21">
        <v>4</v>
      </c>
      <c r="B9" s="22" t="s">
        <v>16</v>
      </c>
      <c r="C9" s="11" t="s">
        <v>61</v>
      </c>
      <c r="D9" s="12">
        <v>700</v>
      </c>
      <c r="E9" s="12" t="s">
        <v>75</v>
      </c>
      <c r="F9" s="12" t="s">
        <v>77</v>
      </c>
      <c r="G9" s="18">
        <f t="shared" si="0"/>
        <v>201.60000000000002</v>
      </c>
      <c r="H9" s="13" t="s">
        <v>78</v>
      </c>
      <c r="I9" s="18" t="s">
        <v>78</v>
      </c>
    </row>
    <row r="10" spans="1:9">
      <c r="A10" s="21">
        <v>3</v>
      </c>
      <c r="B10" s="23" t="s">
        <v>17</v>
      </c>
      <c r="C10" s="11" t="s">
        <v>62</v>
      </c>
      <c r="D10" s="12">
        <v>4250</v>
      </c>
      <c r="E10" s="12" t="s">
        <v>74</v>
      </c>
      <c r="F10" s="12" t="s">
        <v>77</v>
      </c>
      <c r="G10" s="18">
        <v>850</v>
      </c>
      <c r="H10" s="13">
        <v>0.5</v>
      </c>
      <c r="I10" s="18">
        <v>400</v>
      </c>
    </row>
    <row r="11" spans="1:9" hidden="1">
      <c r="A11" s="21">
        <v>6</v>
      </c>
      <c r="B11" s="23" t="s">
        <v>18</v>
      </c>
      <c r="C11" s="11" t="s">
        <v>63</v>
      </c>
      <c r="D11" s="12">
        <v>5500</v>
      </c>
      <c r="E11" s="12" t="s">
        <v>75</v>
      </c>
      <c r="F11" s="12" t="s">
        <v>77</v>
      </c>
      <c r="G11" s="18">
        <f t="shared" si="0"/>
        <v>1584</v>
      </c>
      <c r="H11" s="13" t="s">
        <v>78</v>
      </c>
      <c r="I11" s="18" t="s">
        <v>78</v>
      </c>
    </row>
    <row r="12" spans="1:9">
      <c r="A12" s="21">
        <v>4</v>
      </c>
      <c r="B12" s="23" t="s">
        <v>19</v>
      </c>
      <c r="C12" s="11" t="s">
        <v>62</v>
      </c>
      <c r="D12" s="12">
        <v>5200</v>
      </c>
      <c r="E12" s="12" t="s">
        <v>74</v>
      </c>
      <c r="F12" s="12" t="s">
        <v>77</v>
      </c>
      <c r="G12" s="18">
        <v>700</v>
      </c>
      <c r="H12" s="13">
        <v>0.25</v>
      </c>
      <c r="I12" s="18">
        <f>G12*H12</f>
        <v>175</v>
      </c>
    </row>
    <row r="13" spans="1:9">
      <c r="A13" s="21">
        <v>5</v>
      </c>
      <c r="B13" s="23" t="s">
        <v>20</v>
      </c>
      <c r="C13" s="11" t="s">
        <v>62</v>
      </c>
      <c r="D13" s="12">
        <v>2150</v>
      </c>
      <c r="E13" s="12" t="s">
        <v>73</v>
      </c>
      <c r="F13" s="12" t="s">
        <v>77</v>
      </c>
      <c r="G13" s="18">
        <v>400</v>
      </c>
      <c r="H13" s="13">
        <v>0.2</v>
      </c>
      <c r="I13" s="18">
        <f>G13*H13</f>
        <v>80</v>
      </c>
    </row>
    <row r="14" spans="1:9">
      <c r="A14" s="21">
        <v>6</v>
      </c>
      <c r="B14" s="23" t="s">
        <v>21</v>
      </c>
      <c r="C14" s="11" t="s">
        <v>63</v>
      </c>
      <c r="D14" s="12">
        <v>6160</v>
      </c>
      <c r="E14" s="12" t="s">
        <v>73</v>
      </c>
      <c r="F14" s="12" t="s">
        <v>77</v>
      </c>
      <c r="G14" s="18">
        <v>950</v>
      </c>
      <c r="H14" s="13">
        <v>0.02</v>
      </c>
      <c r="I14" s="18">
        <v>20</v>
      </c>
    </row>
    <row r="15" spans="1:9" ht="30" customHeight="1">
      <c r="A15" s="21">
        <v>7</v>
      </c>
      <c r="B15" s="23" t="s">
        <v>22</v>
      </c>
      <c r="C15" s="11" t="s">
        <v>63</v>
      </c>
      <c r="D15" s="12">
        <v>2150</v>
      </c>
      <c r="E15" s="12" t="s">
        <v>74</v>
      </c>
      <c r="F15" s="12" t="s">
        <v>77</v>
      </c>
      <c r="G15" s="18">
        <v>350</v>
      </c>
      <c r="H15" s="13">
        <v>0.1</v>
      </c>
      <c r="I15" s="18">
        <f>G15*H15</f>
        <v>35</v>
      </c>
    </row>
    <row r="16" spans="1:9" ht="15">
      <c r="A16" s="165" t="s">
        <v>76</v>
      </c>
      <c r="B16" s="165"/>
      <c r="C16" s="165"/>
      <c r="D16" s="165"/>
      <c r="E16" s="165"/>
      <c r="F16" s="165"/>
      <c r="G16" s="165"/>
      <c r="H16" s="165"/>
      <c r="I16" s="165"/>
    </row>
    <row r="17" spans="1:9">
      <c r="A17" s="21">
        <v>8</v>
      </c>
      <c r="B17" s="23" t="s">
        <v>23</v>
      </c>
      <c r="C17" s="11" t="s">
        <v>82</v>
      </c>
      <c r="D17" s="12">
        <v>4400</v>
      </c>
      <c r="E17" s="12" t="s">
        <v>85</v>
      </c>
      <c r="F17" s="12" t="s">
        <v>77</v>
      </c>
      <c r="G17" s="18">
        <v>600</v>
      </c>
      <c r="H17" s="13">
        <v>0.15</v>
      </c>
      <c r="I17" s="18">
        <f>G17*H17</f>
        <v>90</v>
      </c>
    </row>
    <row r="18" spans="1:9" hidden="1">
      <c r="A18" s="21">
        <v>12</v>
      </c>
      <c r="B18" s="23" t="s">
        <v>24</v>
      </c>
      <c r="C18" s="12" t="s">
        <v>78</v>
      </c>
      <c r="D18" s="12" t="s">
        <v>78</v>
      </c>
      <c r="E18" s="12" t="s">
        <v>78</v>
      </c>
      <c r="F18" s="12" t="s">
        <v>78</v>
      </c>
      <c r="G18" s="18" t="e">
        <f t="shared" si="0"/>
        <v>#VALUE!</v>
      </c>
      <c r="H18" s="12" t="s">
        <v>78</v>
      </c>
      <c r="I18" s="18" t="e">
        <f t="shared" ref="I18:I26" si="1">G18*H18</f>
        <v>#VALUE!</v>
      </c>
    </row>
    <row r="19" spans="1:9" hidden="1">
      <c r="A19" s="21">
        <v>13</v>
      </c>
      <c r="B19" s="23" t="s">
        <v>25</v>
      </c>
      <c r="C19" s="12" t="s">
        <v>78</v>
      </c>
      <c r="D19" s="12" t="s">
        <v>78</v>
      </c>
      <c r="E19" s="12" t="s">
        <v>78</v>
      </c>
      <c r="F19" s="12" t="s">
        <v>78</v>
      </c>
      <c r="G19" s="18" t="e">
        <f t="shared" si="0"/>
        <v>#VALUE!</v>
      </c>
      <c r="H19" s="12" t="s">
        <v>78</v>
      </c>
      <c r="I19" s="18" t="e">
        <f t="shared" si="1"/>
        <v>#VALUE!</v>
      </c>
    </row>
    <row r="20" spans="1:9" hidden="1">
      <c r="A20" s="21">
        <v>14</v>
      </c>
      <c r="B20" s="23" t="s">
        <v>26</v>
      </c>
      <c r="C20" s="12" t="s">
        <v>78</v>
      </c>
      <c r="D20" s="12" t="s">
        <v>78</v>
      </c>
      <c r="E20" s="12" t="s">
        <v>78</v>
      </c>
      <c r="F20" s="12" t="s">
        <v>78</v>
      </c>
      <c r="G20" s="18" t="e">
        <f t="shared" si="0"/>
        <v>#VALUE!</v>
      </c>
      <c r="H20" s="12" t="s">
        <v>78</v>
      </c>
      <c r="I20" s="18" t="e">
        <f t="shared" si="1"/>
        <v>#VALUE!</v>
      </c>
    </row>
    <row r="21" spans="1:9" hidden="1">
      <c r="A21" s="21">
        <v>15</v>
      </c>
      <c r="B21" s="23" t="s">
        <v>27</v>
      </c>
      <c r="C21" s="12" t="s">
        <v>78</v>
      </c>
      <c r="D21" s="12" t="s">
        <v>78</v>
      </c>
      <c r="E21" s="12" t="s">
        <v>78</v>
      </c>
      <c r="F21" s="12" t="s">
        <v>78</v>
      </c>
      <c r="G21" s="18" t="e">
        <f t="shared" si="0"/>
        <v>#VALUE!</v>
      </c>
      <c r="H21" s="12" t="s">
        <v>78</v>
      </c>
      <c r="I21" s="18" t="e">
        <f t="shared" si="1"/>
        <v>#VALUE!</v>
      </c>
    </row>
    <row r="22" spans="1:9" hidden="1">
      <c r="A22" s="21">
        <v>16</v>
      </c>
      <c r="B22" s="23" t="s">
        <v>28</v>
      </c>
      <c r="C22" s="12" t="s">
        <v>78</v>
      </c>
      <c r="D22" s="12" t="s">
        <v>78</v>
      </c>
      <c r="E22" s="12" t="s">
        <v>78</v>
      </c>
      <c r="F22" s="12" t="s">
        <v>78</v>
      </c>
      <c r="G22" s="18" t="e">
        <f t="shared" si="0"/>
        <v>#VALUE!</v>
      </c>
      <c r="H22" s="12" t="s">
        <v>78</v>
      </c>
      <c r="I22" s="18" t="e">
        <f t="shared" si="1"/>
        <v>#VALUE!</v>
      </c>
    </row>
    <row r="23" spans="1:9" ht="30" hidden="1" customHeight="1">
      <c r="A23" s="21">
        <v>17</v>
      </c>
      <c r="B23" s="23" t="s">
        <v>29</v>
      </c>
      <c r="C23" s="12" t="s">
        <v>78</v>
      </c>
      <c r="D23" s="12" t="s">
        <v>78</v>
      </c>
      <c r="E23" s="12" t="s">
        <v>78</v>
      </c>
      <c r="F23" s="12" t="s">
        <v>78</v>
      </c>
      <c r="G23" s="18" t="e">
        <f t="shared" si="0"/>
        <v>#VALUE!</v>
      </c>
      <c r="H23" s="12" t="s">
        <v>78</v>
      </c>
      <c r="I23" s="18" t="e">
        <f t="shared" si="1"/>
        <v>#VALUE!</v>
      </c>
    </row>
    <row r="24" spans="1:9" hidden="1">
      <c r="A24" s="21">
        <v>18</v>
      </c>
      <c r="B24" s="23" t="s">
        <v>30</v>
      </c>
      <c r="C24" s="12" t="s">
        <v>78</v>
      </c>
      <c r="D24" s="12" t="s">
        <v>78</v>
      </c>
      <c r="E24" s="12" t="s">
        <v>78</v>
      </c>
      <c r="F24" s="12" t="s">
        <v>78</v>
      </c>
      <c r="G24" s="18" t="e">
        <f t="shared" si="0"/>
        <v>#VALUE!</v>
      </c>
      <c r="H24" s="12" t="s">
        <v>78</v>
      </c>
      <c r="I24" s="18" t="e">
        <f t="shared" si="1"/>
        <v>#VALUE!</v>
      </c>
    </row>
    <row r="25" spans="1:9" hidden="1">
      <c r="A25" s="21">
        <v>19</v>
      </c>
      <c r="B25" s="23" t="s">
        <v>31</v>
      </c>
      <c r="C25" s="12" t="s">
        <v>78</v>
      </c>
      <c r="D25" s="12" t="s">
        <v>78</v>
      </c>
      <c r="E25" s="12" t="s">
        <v>78</v>
      </c>
      <c r="F25" s="12" t="s">
        <v>78</v>
      </c>
      <c r="G25" s="18" t="e">
        <f t="shared" si="0"/>
        <v>#VALUE!</v>
      </c>
      <c r="H25" s="12" t="s">
        <v>78</v>
      </c>
      <c r="I25" s="18" t="e">
        <f t="shared" si="1"/>
        <v>#VALUE!</v>
      </c>
    </row>
    <row r="26" spans="1:9">
      <c r="A26" s="21">
        <v>9</v>
      </c>
      <c r="B26" s="23" t="s">
        <v>32</v>
      </c>
      <c r="C26" s="11" t="s">
        <v>82</v>
      </c>
      <c r="D26" s="12">
        <v>2200</v>
      </c>
      <c r="E26" s="12" t="s">
        <v>85</v>
      </c>
      <c r="F26" s="12" t="s">
        <v>77</v>
      </c>
      <c r="G26" s="18">
        <v>200</v>
      </c>
      <c r="H26" s="13">
        <v>0.1</v>
      </c>
      <c r="I26" s="18">
        <f t="shared" si="1"/>
        <v>20</v>
      </c>
    </row>
    <row r="27" spans="1:9" hidden="1">
      <c r="A27" s="21">
        <v>21</v>
      </c>
      <c r="B27" s="23" t="s">
        <v>33</v>
      </c>
      <c r="C27" s="12" t="s">
        <v>78</v>
      </c>
      <c r="D27" s="12" t="s">
        <v>78</v>
      </c>
      <c r="E27" s="12" t="s">
        <v>78</v>
      </c>
      <c r="F27" s="12" t="s">
        <v>78</v>
      </c>
      <c r="G27" s="12" t="s">
        <v>78</v>
      </c>
      <c r="H27" s="12" t="s">
        <v>78</v>
      </c>
      <c r="I27" s="12" t="s">
        <v>78</v>
      </c>
    </row>
    <row r="28" spans="1:9" hidden="1">
      <c r="A28" s="21">
        <v>22</v>
      </c>
      <c r="B28" s="23" t="s">
        <v>34</v>
      </c>
      <c r="C28" s="12" t="s">
        <v>78</v>
      </c>
      <c r="D28" s="12" t="s">
        <v>78</v>
      </c>
      <c r="E28" s="12" t="s">
        <v>78</v>
      </c>
      <c r="F28" s="12" t="s">
        <v>78</v>
      </c>
      <c r="G28" s="12" t="s">
        <v>78</v>
      </c>
      <c r="H28" s="12" t="s">
        <v>78</v>
      </c>
      <c r="I28" s="12" t="s">
        <v>78</v>
      </c>
    </row>
    <row r="29" spans="1:9" hidden="1">
      <c r="A29" s="21">
        <v>23</v>
      </c>
      <c r="B29" s="23" t="s">
        <v>35</v>
      </c>
      <c r="C29" s="12" t="s">
        <v>78</v>
      </c>
      <c r="D29" s="12" t="s">
        <v>78</v>
      </c>
      <c r="E29" s="12" t="s">
        <v>78</v>
      </c>
      <c r="F29" s="12" t="s">
        <v>78</v>
      </c>
      <c r="G29" s="12" t="s">
        <v>78</v>
      </c>
      <c r="H29" s="12" t="s">
        <v>78</v>
      </c>
      <c r="I29" s="12" t="s">
        <v>78</v>
      </c>
    </row>
    <row r="30" spans="1:9" hidden="1">
      <c r="A30" s="21">
        <v>24</v>
      </c>
      <c r="B30" s="23" t="s">
        <v>36</v>
      </c>
      <c r="C30" s="12" t="s">
        <v>78</v>
      </c>
      <c r="D30" s="12" t="s">
        <v>78</v>
      </c>
      <c r="E30" s="12" t="s">
        <v>78</v>
      </c>
      <c r="F30" s="12" t="s">
        <v>78</v>
      </c>
      <c r="G30" s="12" t="s">
        <v>78</v>
      </c>
      <c r="H30" s="12" t="s">
        <v>78</v>
      </c>
      <c r="I30" s="12" t="s">
        <v>78</v>
      </c>
    </row>
    <row r="31" spans="1:9" hidden="1">
      <c r="A31" s="21">
        <v>25</v>
      </c>
      <c r="B31" s="23" t="s">
        <v>37</v>
      </c>
      <c r="C31" s="12" t="s">
        <v>78</v>
      </c>
      <c r="D31" s="12" t="s">
        <v>78</v>
      </c>
      <c r="E31" s="12" t="s">
        <v>78</v>
      </c>
      <c r="F31" s="12" t="s">
        <v>78</v>
      </c>
      <c r="G31" s="12" t="s">
        <v>78</v>
      </c>
      <c r="H31" s="12" t="s">
        <v>78</v>
      </c>
      <c r="I31" s="12" t="s">
        <v>78</v>
      </c>
    </row>
    <row r="32" spans="1:9" hidden="1">
      <c r="A32" s="21">
        <v>26</v>
      </c>
      <c r="B32" s="23" t="s">
        <v>38</v>
      </c>
      <c r="C32" s="12" t="s">
        <v>78</v>
      </c>
      <c r="D32" s="12" t="s">
        <v>78</v>
      </c>
      <c r="E32" s="12" t="s">
        <v>78</v>
      </c>
      <c r="F32" s="12" t="s">
        <v>78</v>
      </c>
      <c r="G32" s="12" t="s">
        <v>78</v>
      </c>
      <c r="H32" s="12" t="s">
        <v>78</v>
      </c>
      <c r="I32" s="12" t="s">
        <v>78</v>
      </c>
    </row>
    <row r="33" spans="1:9" hidden="1">
      <c r="A33" s="21">
        <v>27</v>
      </c>
      <c r="B33" s="23" t="s">
        <v>39</v>
      </c>
      <c r="C33" s="12" t="s">
        <v>78</v>
      </c>
      <c r="D33" s="12" t="s">
        <v>78</v>
      </c>
      <c r="E33" s="12" t="s">
        <v>78</v>
      </c>
      <c r="F33" s="12" t="s">
        <v>78</v>
      </c>
      <c r="G33" s="12" t="s">
        <v>78</v>
      </c>
      <c r="H33" s="12" t="s">
        <v>78</v>
      </c>
      <c r="I33" s="12" t="s">
        <v>78</v>
      </c>
    </row>
    <row r="34" spans="1:9" ht="15">
      <c r="A34" s="165" t="s">
        <v>57</v>
      </c>
      <c r="B34" s="165"/>
      <c r="C34" s="165"/>
      <c r="D34" s="165"/>
      <c r="E34" s="165"/>
      <c r="F34" s="165"/>
      <c r="G34" s="165"/>
      <c r="H34" s="165"/>
      <c r="I34" s="165"/>
    </row>
    <row r="35" spans="1:9" hidden="1">
      <c r="A35" s="21">
        <v>13</v>
      </c>
      <c r="B35" s="24" t="s">
        <v>40</v>
      </c>
      <c r="C35" s="11" t="s">
        <v>86</v>
      </c>
      <c r="D35" s="12">
        <v>1080</v>
      </c>
      <c r="E35" s="12" t="s">
        <v>87</v>
      </c>
      <c r="F35" s="12" t="s">
        <v>88</v>
      </c>
      <c r="G35" s="18">
        <f t="shared" ref="G35:G46" si="2">D35*0.6*0.6*0.8</f>
        <v>311.04000000000002</v>
      </c>
      <c r="H35" s="12" t="s">
        <v>78</v>
      </c>
      <c r="I35" s="12" t="s">
        <v>78</v>
      </c>
    </row>
    <row r="36" spans="1:9" hidden="1">
      <c r="A36" s="21">
        <v>14</v>
      </c>
      <c r="B36" s="25" t="s">
        <v>41</v>
      </c>
      <c r="C36" s="11" t="s">
        <v>86</v>
      </c>
      <c r="D36" s="17">
        <v>1500</v>
      </c>
      <c r="E36" s="12" t="s">
        <v>87</v>
      </c>
      <c r="F36" s="12" t="s">
        <v>88</v>
      </c>
      <c r="G36" s="18">
        <f t="shared" si="2"/>
        <v>432</v>
      </c>
      <c r="H36" s="12" t="s">
        <v>78</v>
      </c>
      <c r="I36" s="12" t="s">
        <v>78</v>
      </c>
    </row>
    <row r="37" spans="1:9" hidden="1">
      <c r="A37" s="21">
        <v>15</v>
      </c>
      <c r="B37" s="26" t="s">
        <v>42</v>
      </c>
      <c r="C37" s="11" t="s">
        <v>86</v>
      </c>
      <c r="D37" s="12">
        <v>1640</v>
      </c>
      <c r="E37" s="12" t="s">
        <v>87</v>
      </c>
      <c r="F37" s="12" t="s">
        <v>88</v>
      </c>
      <c r="G37" s="18">
        <f t="shared" si="2"/>
        <v>472.32</v>
      </c>
      <c r="H37" s="12" t="s">
        <v>78</v>
      </c>
      <c r="I37" s="12" t="s">
        <v>78</v>
      </c>
    </row>
    <row r="38" spans="1:9">
      <c r="A38" s="21">
        <v>10</v>
      </c>
      <c r="B38" s="27" t="s">
        <v>43</v>
      </c>
      <c r="C38" s="11" t="s">
        <v>86</v>
      </c>
      <c r="D38" s="12">
        <v>920</v>
      </c>
      <c r="E38" s="12" t="s">
        <v>87</v>
      </c>
      <c r="F38" s="12" t="s">
        <v>77</v>
      </c>
      <c r="G38" s="18">
        <v>250</v>
      </c>
      <c r="H38" s="13">
        <v>0.6</v>
      </c>
      <c r="I38" s="18">
        <v>160</v>
      </c>
    </row>
    <row r="39" spans="1:9" ht="30" customHeight="1">
      <c r="A39" s="21">
        <v>11</v>
      </c>
      <c r="B39" s="27" t="s">
        <v>44</v>
      </c>
      <c r="C39" s="11" t="s">
        <v>86</v>
      </c>
      <c r="D39" s="18">
        <v>700</v>
      </c>
      <c r="E39" s="12" t="s">
        <v>87</v>
      </c>
      <c r="F39" s="12" t="s">
        <v>77</v>
      </c>
      <c r="G39" s="18">
        <v>200</v>
      </c>
      <c r="H39" s="13">
        <v>0.1</v>
      </c>
      <c r="I39" s="18">
        <v>20</v>
      </c>
    </row>
    <row r="40" spans="1:9" ht="30" customHeight="1">
      <c r="A40" s="21">
        <v>12</v>
      </c>
      <c r="B40" s="28" t="s">
        <v>45</v>
      </c>
      <c r="C40" s="11" t="s">
        <v>86</v>
      </c>
      <c r="D40" s="12">
        <v>4450</v>
      </c>
      <c r="E40" s="12" t="s">
        <v>87</v>
      </c>
      <c r="F40" s="12" t="s">
        <v>77</v>
      </c>
      <c r="G40" s="18">
        <v>1200</v>
      </c>
      <c r="H40" s="13">
        <v>0.25</v>
      </c>
      <c r="I40" s="18">
        <v>300</v>
      </c>
    </row>
    <row r="41" spans="1:9" ht="30" customHeight="1">
      <c r="A41" s="21">
        <v>13</v>
      </c>
      <c r="B41" s="28" t="s">
        <v>46</v>
      </c>
      <c r="C41" s="11" t="s">
        <v>86</v>
      </c>
      <c r="D41" s="12">
        <v>3650</v>
      </c>
      <c r="E41" s="12" t="s">
        <v>87</v>
      </c>
      <c r="F41" s="12" t="s">
        <v>77</v>
      </c>
      <c r="G41" s="18">
        <v>1000</v>
      </c>
      <c r="H41" s="13">
        <v>0.25</v>
      </c>
      <c r="I41" s="18">
        <v>250</v>
      </c>
    </row>
    <row r="42" spans="1:9" hidden="1">
      <c r="A42" s="21">
        <v>20</v>
      </c>
      <c r="B42" s="28" t="s">
        <v>47</v>
      </c>
      <c r="C42" s="11" t="s">
        <v>86</v>
      </c>
      <c r="D42" s="12">
        <v>1190</v>
      </c>
      <c r="E42" s="12" t="s">
        <v>87</v>
      </c>
      <c r="F42" s="12" t="s">
        <v>88</v>
      </c>
      <c r="G42" s="18">
        <f t="shared" si="2"/>
        <v>342.72</v>
      </c>
      <c r="H42" s="12" t="s">
        <v>78</v>
      </c>
      <c r="I42" s="12" t="s">
        <v>78</v>
      </c>
    </row>
    <row r="43" spans="1:9" hidden="1">
      <c r="A43" s="21">
        <v>21</v>
      </c>
      <c r="B43" s="28" t="s">
        <v>48</v>
      </c>
      <c r="C43" s="11" t="s">
        <v>86</v>
      </c>
      <c r="D43" s="12">
        <v>540</v>
      </c>
      <c r="E43" s="12" t="s">
        <v>87</v>
      </c>
      <c r="F43" s="12" t="s">
        <v>88</v>
      </c>
      <c r="G43" s="18">
        <f t="shared" si="2"/>
        <v>155.52000000000001</v>
      </c>
      <c r="H43" s="12" t="s">
        <v>78</v>
      </c>
      <c r="I43" s="12" t="s">
        <v>78</v>
      </c>
    </row>
    <row r="44" spans="1:9">
      <c r="A44" s="21">
        <v>14</v>
      </c>
      <c r="B44" s="28" t="s">
        <v>49</v>
      </c>
      <c r="C44" s="11" t="s">
        <v>86</v>
      </c>
      <c r="D44" s="12">
        <v>760</v>
      </c>
      <c r="E44" s="12" t="s">
        <v>87</v>
      </c>
      <c r="F44" s="12" t="s">
        <v>77</v>
      </c>
      <c r="G44" s="18">
        <v>200</v>
      </c>
      <c r="H44" s="13">
        <v>0.05</v>
      </c>
      <c r="I44" s="18">
        <v>10</v>
      </c>
    </row>
    <row r="45" spans="1:9">
      <c r="A45" s="21">
        <v>15</v>
      </c>
      <c r="B45" s="28" t="s">
        <v>50</v>
      </c>
      <c r="C45" s="11" t="s">
        <v>86</v>
      </c>
      <c r="D45" s="12">
        <v>180</v>
      </c>
      <c r="E45" s="12" t="s">
        <v>87</v>
      </c>
      <c r="F45" s="12" t="s">
        <v>77</v>
      </c>
      <c r="G45" s="18">
        <v>50</v>
      </c>
      <c r="H45" s="13">
        <v>0.5</v>
      </c>
      <c r="I45" s="18">
        <f>G45*H45</f>
        <v>25</v>
      </c>
    </row>
    <row r="46" spans="1:9" hidden="1">
      <c r="A46" s="21">
        <v>24</v>
      </c>
      <c r="B46" s="28" t="s">
        <v>51</v>
      </c>
      <c r="C46" s="11" t="s">
        <v>86</v>
      </c>
      <c r="D46" s="12">
        <v>420</v>
      </c>
      <c r="E46" s="12" t="s">
        <v>87</v>
      </c>
      <c r="F46" s="12" t="s">
        <v>88</v>
      </c>
      <c r="G46" s="18">
        <f t="shared" si="2"/>
        <v>120.96</v>
      </c>
      <c r="H46" s="12" t="s">
        <v>78</v>
      </c>
      <c r="I46" s="12" t="s">
        <v>78</v>
      </c>
    </row>
    <row r="47" spans="1:9" ht="15">
      <c r="A47" s="165" t="s">
        <v>59</v>
      </c>
      <c r="B47" s="165"/>
      <c r="C47" s="165"/>
      <c r="D47" s="165"/>
      <c r="E47" s="165"/>
      <c r="F47" s="165"/>
      <c r="G47" s="165"/>
      <c r="H47" s="165"/>
      <c r="I47" s="165"/>
    </row>
    <row r="48" spans="1:9" ht="30" customHeight="1">
      <c r="A48" s="21">
        <v>16</v>
      </c>
      <c r="B48" s="28" t="s">
        <v>101</v>
      </c>
      <c r="C48" s="11" t="s">
        <v>86</v>
      </c>
      <c r="D48" s="18">
        <v>12700</v>
      </c>
      <c r="E48" s="12" t="s">
        <v>90</v>
      </c>
      <c r="F48" s="12" t="s">
        <v>77</v>
      </c>
      <c r="G48" s="18">
        <v>1850</v>
      </c>
      <c r="H48" s="13">
        <v>0.55000000000000004</v>
      </c>
      <c r="I48" s="18">
        <v>600</v>
      </c>
    </row>
    <row r="49" spans="1:9">
      <c r="A49" s="21">
        <v>17</v>
      </c>
      <c r="B49" s="28" t="s">
        <v>102</v>
      </c>
      <c r="C49" s="11" t="s">
        <v>86</v>
      </c>
      <c r="D49" s="18">
        <v>2300</v>
      </c>
      <c r="E49" s="12" t="s">
        <v>90</v>
      </c>
      <c r="F49" s="12" t="s">
        <v>77</v>
      </c>
      <c r="G49" s="18">
        <v>400</v>
      </c>
      <c r="H49" s="13">
        <v>0.4</v>
      </c>
      <c r="I49" s="18">
        <v>250</v>
      </c>
    </row>
    <row r="50" spans="1:9" ht="30" hidden="1" customHeight="1">
      <c r="A50" s="21">
        <v>42</v>
      </c>
      <c r="B50" s="28" t="s">
        <v>52</v>
      </c>
      <c r="C50" s="167" t="s">
        <v>96</v>
      </c>
      <c r="D50" s="168"/>
      <c r="E50" s="168"/>
      <c r="F50" s="168"/>
      <c r="G50" s="168"/>
      <c r="H50" s="168"/>
      <c r="I50" s="169"/>
    </row>
    <row r="51" spans="1:9" ht="30" customHeight="1">
      <c r="A51" s="21">
        <v>18</v>
      </c>
      <c r="B51" s="28" t="s">
        <v>103</v>
      </c>
      <c r="C51" s="11" t="s">
        <v>89</v>
      </c>
      <c r="D51" s="18">
        <v>6400</v>
      </c>
      <c r="E51" s="12" t="s">
        <v>91</v>
      </c>
      <c r="F51" s="12" t="s">
        <v>77</v>
      </c>
      <c r="G51" s="18">
        <v>1400</v>
      </c>
      <c r="H51" s="13">
        <v>0.3</v>
      </c>
      <c r="I51" s="18">
        <v>300</v>
      </c>
    </row>
    <row r="52" spans="1:9" ht="15">
      <c r="A52" s="165" t="s">
        <v>60</v>
      </c>
      <c r="B52" s="165"/>
      <c r="C52" s="165"/>
      <c r="D52" s="165"/>
      <c r="E52" s="165"/>
      <c r="F52" s="165"/>
      <c r="G52" s="165"/>
      <c r="H52" s="165"/>
      <c r="I52" s="165"/>
    </row>
    <row r="53" spans="1:9">
      <c r="A53" s="21">
        <v>19</v>
      </c>
      <c r="B53" s="29" t="s">
        <v>56</v>
      </c>
      <c r="C53" s="11" t="s">
        <v>79</v>
      </c>
      <c r="D53" s="12">
        <v>6800</v>
      </c>
      <c r="E53" s="12" t="s">
        <v>81</v>
      </c>
      <c r="F53" s="12" t="s">
        <v>77</v>
      </c>
      <c r="G53" s="18">
        <v>1000</v>
      </c>
      <c r="H53" s="13">
        <v>0.15</v>
      </c>
      <c r="I53" s="18">
        <f>G53*H53</f>
        <v>150</v>
      </c>
    </row>
    <row r="54" spans="1:9" ht="15">
      <c r="A54" s="19"/>
      <c r="B54" s="19"/>
      <c r="C54" s="14"/>
      <c r="D54" s="14"/>
      <c r="E54" s="14"/>
    </row>
    <row r="55" spans="1:9" ht="15">
      <c r="A55" s="14" t="s">
        <v>100</v>
      </c>
      <c r="B55" s="14"/>
      <c r="C55" s="14"/>
      <c r="D55" s="14"/>
      <c r="E55" s="14"/>
    </row>
    <row r="56" spans="1:9" ht="15">
      <c r="A56" s="14"/>
      <c r="B56" s="14"/>
      <c r="C56" s="14"/>
      <c r="D56" s="14"/>
      <c r="E56" s="14"/>
    </row>
    <row r="57" spans="1:9" ht="15">
      <c r="A57" s="14" t="s">
        <v>1</v>
      </c>
      <c r="B57" s="14"/>
      <c r="C57" s="14"/>
      <c r="D57" s="14"/>
      <c r="E57" s="14"/>
    </row>
    <row r="58" spans="1:9" ht="15">
      <c r="A58" s="14" t="s">
        <v>97</v>
      </c>
      <c r="B58" s="14"/>
      <c r="C58" s="14"/>
      <c r="D58" s="14"/>
      <c r="E58" s="14"/>
    </row>
    <row r="59" spans="1:9" ht="15">
      <c r="A59" s="14"/>
      <c r="B59" s="14"/>
      <c r="C59" s="14"/>
      <c r="D59" s="14"/>
      <c r="E59" s="14"/>
    </row>
    <row r="60" spans="1:9" ht="15">
      <c r="A60" s="14"/>
      <c r="B60" s="14"/>
      <c r="C60" s="14"/>
      <c r="D60" s="14"/>
      <c r="E60" s="14"/>
    </row>
    <row r="61" spans="1:9" ht="15">
      <c r="A61" s="14"/>
      <c r="B61" s="14"/>
      <c r="C61" s="14"/>
      <c r="D61" s="14"/>
      <c r="E61" s="14"/>
    </row>
    <row r="62" spans="1:9" ht="15">
      <c r="A62" s="14" t="s">
        <v>2</v>
      </c>
      <c r="B62" s="14"/>
      <c r="C62" s="14" t="s">
        <v>3</v>
      </c>
      <c r="D62" s="14"/>
      <c r="E62" s="14" t="s">
        <v>4</v>
      </c>
    </row>
  </sheetData>
  <mergeCells count="7">
    <mergeCell ref="A52:I52"/>
    <mergeCell ref="A2:I2"/>
    <mergeCell ref="A5:I5"/>
    <mergeCell ref="A16:I16"/>
    <mergeCell ref="A34:I34"/>
    <mergeCell ref="A47:I47"/>
    <mergeCell ref="C50:I50"/>
  </mergeCells>
  <printOptions horizontalCentered="1"/>
  <pageMargins left="0.7" right="0.7" top="0.75" bottom="0.75" header="0.3" footer="0.3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topLeftCell="A4" workbookViewId="0">
      <selection activeCell="H33" sqref="H33"/>
    </sheetView>
  </sheetViews>
  <sheetFormatPr defaultRowHeight="14.25"/>
  <cols>
    <col min="1" max="1" width="11" style="15" customWidth="1"/>
    <col min="2" max="2" width="36.140625" style="15" customWidth="1"/>
    <col min="3" max="3" width="12.28515625" style="15" customWidth="1"/>
    <col min="4" max="4" width="24.140625" style="15" bestFit="1" customWidth="1"/>
    <col min="5" max="5" width="18.7109375" style="15" customWidth="1"/>
    <col min="6" max="6" width="18.140625" style="15" customWidth="1"/>
    <col min="7" max="7" width="18.28515625" style="15" customWidth="1"/>
    <col min="8" max="8" width="17.42578125" style="15" customWidth="1"/>
    <col min="9" max="9" width="18.42578125" style="20" customWidth="1"/>
    <col min="10" max="10" width="16.28515625" style="15" customWidth="1"/>
    <col min="11" max="16384" width="9.140625" style="15"/>
  </cols>
  <sheetData>
    <row r="1" spans="1:10" ht="23.25">
      <c r="A1" s="180" t="s">
        <v>123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45">
      <c r="A2" s="1" t="s">
        <v>0</v>
      </c>
      <c r="B2" s="1" t="s">
        <v>108</v>
      </c>
      <c r="C2" s="1" t="s">
        <v>109</v>
      </c>
      <c r="D2" s="1" t="s">
        <v>6</v>
      </c>
      <c r="E2" s="1" t="s">
        <v>110</v>
      </c>
      <c r="F2" s="1" t="s">
        <v>111</v>
      </c>
      <c r="G2" s="1" t="s">
        <v>112</v>
      </c>
      <c r="H2" s="1" t="s">
        <v>113</v>
      </c>
      <c r="I2" s="1" t="s">
        <v>106</v>
      </c>
      <c r="J2" s="30" t="s">
        <v>107</v>
      </c>
    </row>
    <row r="3" spans="1:10" s="43" customFormat="1" ht="15">
      <c r="A3" s="42">
        <v>1</v>
      </c>
      <c r="B3" s="42">
        <v>2</v>
      </c>
      <c r="C3" s="42">
        <v>3</v>
      </c>
      <c r="D3" s="42">
        <v>4</v>
      </c>
      <c r="E3" s="42">
        <v>5</v>
      </c>
      <c r="F3" s="42">
        <v>6</v>
      </c>
      <c r="G3" s="42">
        <v>7</v>
      </c>
      <c r="H3" s="42">
        <v>8</v>
      </c>
      <c r="I3" s="42">
        <v>9</v>
      </c>
      <c r="J3" s="42">
        <v>10</v>
      </c>
    </row>
    <row r="4" spans="1:10" ht="15">
      <c r="A4" s="170" t="s">
        <v>58</v>
      </c>
      <c r="B4" s="170"/>
      <c r="C4" s="170"/>
      <c r="D4" s="170"/>
      <c r="E4" s="170"/>
      <c r="F4" s="170"/>
      <c r="G4" s="170"/>
      <c r="H4" s="170"/>
      <c r="I4" s="170"/>
      <c r="J4" s="31"/>
    </row>
    <row r="5" spans="1:10" ht="15">
      <c r="A5" s="1">
        <v>1</v>
      </c>
      <c r="B5" s="32" t="s">
        <v>13</v>
      </c>
      <c r="C5" s="44">
        <v>1.3</v>
      </c>
      <c r="D5" s="177" t="s">
        <v>61</v>
      </c>
      <c r="E5" s="16" t="s">
        <v>73</v>
      </c>
      <c r="F5" s="16" t="s">
        <v>77</v>
      </c>
      <c r="G5" s="34">
        <v>0.5</v>
      </c>
      <c r="H5" s="33">
        <v>500</v>
      </c>
      <c r="I5" s="33">
        <v>220</v>
      </c>
      <c r="J5" s="172" t="s">
        <v>114</v>
      </c>
    </row>
    <row r="6" spans="1:10" ht="15">
      <c r="A6" s="1">
        <v>2</v>
      </c>
      <c r="B6" s="32" t="s">
        <v>14</v>
      </c>
      <c r="C6" s="44">
        <v>1.7</v>
      </c>
      <c r="D6" s="178"/>
      <c r="E6" s="16" t="s">
        <v>74</v>
      </c>
      <c r="F6" s="16" t="s">
        <v>77</v>
      </c>
      <c r="G6" s="34">
        <v>0.8</v>
      </c>
      <c r="H6" s="33">
        <v>400</v>
      </c>
      <c r="I6" s="33">
        <v>400</v>
      </c>
      <c r="J6" s="173"/>
    </row>
    <row r="7" spans="1:10" ht="30" hidden="1" customHeight="1">
      <c r="A7" s="1">
        <v>3</v>
      </c>
      <c r="B7" s="32" t="s">
        <v>15</v>
      </c>
      <c r="C7" s="44">
        <v>1750</v>
      </c>
      <c r="D7" s="178"/>
      <c r="E7" s="16" t="s">
        <v>75</v>
      </c>
      <c r="F7" s="16" t="s">
        <v>77</v>
      </c>
      <c r="G7" s="34" t="s">
        <v>78</v>
      </c>
      <c r="H7" s="33" t="e">
        <f>F7*0.6*0.6*0.8</f>
        <v>#VALUE!</v>
      </c>
      <c r="I7" s="33" t="s">
        <v>78</v>
      </c>
      <c r="J7" s="173"/>
    </row>
    <row r="8" spans="1:10" ht="30" hidden="1" customHeight="1">
      <c r="A8" s="1">
        <v>4</v>
      </c>
      <c r="B8" s="32" t="s">
        <v>16</v>
      </c>
      <c r="C8" s="44">
        <v>700</v>
      </c>
      <c r="D8" s="178"/>
      <c r="E8" s="16" t="s">
        <v>75</v>
      </c>
      <c r="F8" s="16" t="s">
        <v>77</v>
      </c>
      <c r="G8" s="34" t="s">
        <v>78</v>
      </c>
      <c r="H8" s="33" t="e">
        <f>F8*0.6*0.6*0.8</f>
        <v>#VALUE!</v>
      </c>
      <c r="I8" s="33" t="s">
        <v>78</v>
      </c>
      <c r="J8" s="173"/>
    </row>
    <row r="9" spans="1:10" ht="15">
      <c r="A9" s="1">
        <v>3</v>
      </c>
      <c r="B9" s="32" t="s">
        <v>115</v>
      </c>
      <c r="C9" s="44">
        <v>1.1000000000000001</v>
      </c>
      <c r="D9" s="179"/>
      <c r="E9" s="16" t="s">
        <v>75</v>
      </c>
      <c r="F9" s="16" t="s">
        <v>77</v>
      </c>
      <c r="G9" s="34">
        <v>0.25</v>
      </c>
      <c r="H9" s="33">
        <v>265</v>
      </c>
      <c r="I9" s="33">
        <v>45</v>
      </c>
      <c r="J9" s="173"/>
    </row>
    <row r="10" spans="1:10" ht="15">
      <c r="A10" s="1">
        <v>4</v>
      </c>
      <c r="B10" s="35" t="s">
        <v>17</v>
      </c>
      <c r="C10" s="44">
        <v>3</v>
      </c>
      <c r="D10" s="177" t="s">
        <v>62</v>
      </c>
      <c r="E10" s="16" t="s">
        <v>74</v>
      </c>
      <c r="F10" s="16" t="s">
        <v>77</v>
      </c>
      <c r="G10" s="34">
        <v>0.55000000000000004</v>
      </c>
      <c r="H10" s="33">
        <v>850</v>
      </c>
      <c r="I10" s="33">
        <v>510</v>
      </c>
      <c r="J10" s="173"/>
    </row>
    <row r="11" spans="1:10" ht="15" hidden="1" customHeight="1">
      <c r="A11" s="1">
        <v>6</v>
      </c>
      <c r="B11" s="35" t="s">
        <v>18</v>
      </c>
      <c r="C11" s="44">
        <v>5500</v>
      </c>
      <c r="D11" s="178"/>
      <c r="E11" s="16" t="s">
        <v>75</v>
      </c>
      <c r="F11" s="16" t="s">
        <v>77</v>
      </c>
      <c r="G11" s="34" t="s">
        <v>78</v>
      </c>
      <c r="H11" s="33" t="e">
        <f>F11*0.6*0.6*0.8</f>
        <v>#VALUE!</v>
      </c>
      <c r="I11" s="33" t="s">
        <v>78</v>
      </c>
      <c r="J11" s="173"/>
    </row>
    <row r="12" spans="1:10" ht="15">
      <c r="A12" s="1">
        <v>5</v>
      </c>
      <c r="B12" s="35" t="s">
        <v>19</v>
      </c>
      <c r="C12" s="44">
        <v>4.01</v>
      </c>
      <c r="D12" s="178"/>
      <c r="E12" s="16" t="s">
        <v>74</v>
      </c>
      <c r="F12" s="16" t="s">
        <v>77</v>
      </c>
      <c r="G12" s="34">
        <v>0.35</v>
      </c>
      <c r="H12" s="33">
        <v>700</v>
      </c>
      <c r="I12" s="33">
        <v>265</v>
      </c>
      <c r="J12" s="173"/>
    </row>
    <row r="13" spans="1:10" ht="15">
      <c r="A13" s="1">
        <v>6</v>
      </c>
      <c r="B13" s="35" t="s">
        <v>20</v>
      </c>
      <c r="C13" s="44">
        <v>1.17</v>
      </c>
      <c r="D13" s="179"/>
      <c r="E13" s="16" t="s">
        <v>73</v>
      </c>
      <c r="F13" s="16" t="s">
        <v>77</v>
      </c>
      <c r="G13" s="34">
        <v>0.3</v>
      </c>
      <c r="H13" s="33">
        <v>400</v>
      </c>
      <c r="I13" s="33">
        <v>165</v>
      </c>
      <c r="J13" s="173"/>
    </row>
    <row r="14" spans="1:10" ht="15">
      <c r="A14" s="1">
        <v>7</v>
      </c>
      <c r="B14" s="35" t="s">
        <v>21</v>
      </c>
      <c r="C14" s="44">
        <v>4.8</v>
      </c>
      <c r="D14" s="177" t="s">
        <v>63</v>
      </c>
      <c r="E14" s="16" t="s">
        <v>73</v>
      </c>
      <c r="F14" s="16" t="s">
        <v>77</v>
      </c>
      <c r="G14" s="34">
        <v>0.12</v>
      </c>
      <c r="H14" s="33">
        <v>950</v>
      </c>
      <c r="I14" s="33">
        <v>160</v>
      </c>
      <c r="J14" s="173"/>
    </row>
    <row r="15" spans="1:10" ht="30" customHeight="1">
      <c r="A15" s="1">
        <v>8</v>
      </c>
      <c r="B15" s="35" t="s">
        <v>22</v>
      </c>
      <c r="C15" s="44">
        <v>1.7</v>
      </c>
      <c r="D15" s="179"/>
      <c r="E15" s="16" t="s">
        <v>74</v>
      </c>
      <c r="F15" s="16" t="s">
        <v>77</v>
      </c>
      <c r="G15" s="34">
        <v>0.1</v>
      </c>
      <c r="H15" s="33">
        <v>350</v>
      </c>
      <c r="I15" s="33">
        <v>95</v>
      </c>
      <c r="J15" s="173"/>
    </row>
    <row r="16" spans="1:10" ht="15">
      <c r="A16" s="165" t="s">
        <v>76</v>
      </c>
      <c r="B16" s="165"/>
      <c r="C16" s="165"/>
      <c r="D16" s="165"/>
      <c r="E16" s="165"/>
      <c r="F16" s="165"/>
      <c r="G16" s="165"/>
      <c r="H16" s="165"/>
      <c r="I16" s="165"/>
      <c r="J16" s="173"/>
    </row>
    <row r="17" spans="1:10" ht="15">
      <c r="A17" s="1">
        <v>9</v>
      </c>
      <c r="B17" s="35" t="s">
        <v>23</v>
      </c>
      <c r="C17" s="45">
        <v>2.2000000000000002</v>
      </c>
      <c r="D17" s="177" t="s">
        <v>61</v>
      </c>
      <c r="E17" s="16" t="s">
        <v>85</v>
      </c>
      <c r="F17" s="16" t="s">
        <v>77</v>
      </c>
      <c r="G17" s="34">
        <v>0.65</v>
      </c>
      <c r="H17" s="33">
        <v>600</v>
      </c>
      <c r="I17" s="33">
        <f t="shared" ref="I17:I25" si="0">G17*H17</f>
        <v>390</v>
      </c>
      <c r="J17" s="173"/>
    </row>
    <row r="18" spans="1:10" ht="15" hidden="1" customHeight="1">
      <c r="A18" s="1">
        <v>12</v>
      </c>
      <c r="B18" s="35" t="s">
        <v>24</v>
      </c>
      <c r="C18" s="44">
        <v>1.1000000000000001</v>
      </c>
      <c r="D18" s="178"/>
      <c r="E18" s="16" t="s">
        <v>78</v>
      </c>
      <c r="F18" s="16" t="s">
        <v>78</v>
      </c>
      <c r="G18" s="16" t="s">
        <v>78</v>
      </c>
      <c r="H18" s="33" t="e">
        <f t="shared" ref="H18:H25" si="1">F18*0.6*0.6*0.8</f>
        <v>#VALUE!</v>
      </c>
      <c r="I18" s="33" t="e">
        <f t="shared" si="0"/>
        <v>#VALUE!</v>
      </c>
      <c r="J18" s="173"/>
    </row>
    <row r="19" spans="1:10" ht="15" hidden="1" customHeight="1">
      <c r="A19" s="1">
        <v>13</v>
      </c>
      <c r="B19" s="35" t="s">
        <v>25</v>
      </c>
      <c r="C19" s="33"/>
      <c r="D19" s="178"/>
      <c r="E19" s="16" t="s">
        <v>78</v>
      </c>
      <c r="F19" s="16" t="s">
        <v>78</v>
      </c>
      <c r="G19" s="16" t="s">
        <v>78</v>
      </c>
      <c r="H19" s="33" t="e">
        <f t="shared" si="1"/>
        <v>#VALUE!</v>
      </c>
      <c r="I19" s="33" t="e">
        <f t="shared" si="0"/>
        <v>#VALUE!</v>
      </c>
      <c r="J19" s="173"/>
    </row>
    <row r="20" spans="1:10" ht="15" hidden="1" customHeight="1">
      <c r="A20" s="1">
        <v>14</v>
      </c>
      <c r="B20" s="35" t="s">
        <v>26</v>
      </c>
      <c r="C20" s="33"/>
      <c r="D20" s="178"/>
      <c r="E20" s="16" t="s">
        <v>78</v>
      </c>
      <c r="F20" s="16" t="s">
        <v>78</v>
      </c>
      <c r="G20" s="16" t="s">
        <v>78</v>
      </c>
      <c r="H20" s="33" t="e">
        <f t="shared" si="1"/>
        <v>#VALUE!</v>
      </c>
      <c r="I20" s="33" t="e">
        <f t="shared" si="0"/>
        <v>#VALUE!</v>
      </c>
      <c r="J20" s="173"/>
    </row>
    <row r="21" spans="1:10" ht="15" hidden="1" customHeight="1">
      <c r="A21" s="1">
        <v>15</v>
      </c>
      <c r="B21" s="35" t="s">
        <v>27</v>
      </c>
      <c r="C21" s="33"/>
      <c r="D21" s="178"/>
      <c r="E21" s="16" t="s">
        <v>78</v>
      </c>
      <c r="F21" s="16" t="s">
        <v>78</v>
      </c>
      <c r="G21" s="16" t="s">
        <v>78</v>
      </c>
      <c r="H21" s="33" t="e">
        <f t="shared" si="1"/>
        <v>#VALUE!</v>
      </c>
      <c r="I21" s="33" t="e">
        <f t="shared" si="0"/>
        <v>#VALUE!</v>
      </c>
      <c r="J21" s="173"/>
    </row>
    <row r="22" spans="1:10" ht="15" hidden="1" customHeight="1">
      <c r="A22" s="1">
        <v>16</v>
      </c>
      <c r="B22" s="35" t="s">
        <v>28</v>
      </c>
      <c r="C22" s="33"/>
      <c r="D22" s="178"/>
      <c r="E22" s="16" t="s">
        <v>78</v>
      </c>
      <c r="F22" s="16" t="s">
        <v>78</v>
      </c>
      <c r="G22" s="16" t="s">
        <v>78</v>
      </c>
      <c r="H22" s="33" t="e">
        <f t="shared" si="1"/>
        <v>#VALUE!</v>
      </c>
      <c r="I22" s="33" t="e">
        <f t="shared" si="0"/>
        <v>#VALUE!</v>
      </c>
      <c r="J22" s="173"/>
    </row>
    <row r="23" spans="1:10" ht="30" hidden="1" customHeight="1">
      <c r="A23" s="1">
        <v>17</v>
      </c>
      <c r="B23" s="35" t="s">
        <v>29</v>
      </c>
      <c r="C23" s="33"/>
      <c r="D23" s="178"/>
      <c r="E23" s="16" t="s">
        <v>78</v>
      </c>
      <c r="F23" s="16" t="s">
        <v>78</v>
      </c>
      <c r="G23" s="16" t="s">
        <v>78</v>
      </c>
      <c r="H23" s="33" t="e">
        <f t="shared" si="1"/>
        <v>#VALUE!</v>
      </c>
      <c r="I23" s="33" t="e">
        <f t="shared" si="0"/>
        <v>#VALUE!</v>
      </c>
      <c r="J23" s="173"/>
    </row>
    <row r="24" spans="1:10" ht="15" hidden="1" customHeight="1">
      <c r="A24" s="1">
        <v>18</v>
      </c>
      <c r="B24" s="35" t="s">
        <v>30</v>
      </c>
      <c r="C24" s="33"/>
      <c r="D24" s="178"/>
      <c r="E24" s="16" t="s">
        <v>78</v>
      </c>
      <c r="F24" s="16" t="s">
        <v>78</v>
      </c>
      <c r="G24" s="16" t="s">
        <v>78</v>
      </c>
      <c r="H24" s="33" t="e">
        <f t="shared" si="1"/>
        <v>#VALUE!</v>
      </c>
      <c r="I24" s="33" t="e">
        <f t="shared" si="0"/>
        <v>#VALUE!</v>
      </c>
      <c r="J24" s="173"/>
    </row>
    <row r="25" spans="1:10" ht="15" hidden="1" customHeight="1">
      <c r="A25" s="1">
        <v>19</v>
      </c>
      <c r="B25" s="35" t="s">
        <v>31</v>
      </c>
      <c r="C25" s="33"/>
      <c r="D25" s="178"/>
      <c r="E25" s="16" t="s">
        <v>78</v>
      </c>
      <c r="F25" s="16" t="s">
        <v>78</v>
      </c>
      <c r="G25" s="16" t="s">
        <v>78</v>
      </c>
      <c r="H25" s="33" t="e">
        <f t="shared" si="1"/>
        <v>#VALUE!</v>
      </c>
      <c r="I25" s="33" t="e">
        <f t="shared" si="0"/>
        <v>#VALUE!</v>
      </c>
      <c r="J25" s="173"/>
    </row>
    <row r="26" spans="1:10" ht="15" customHeight="1">
      <c r="A26" s="1">
        <v>10</v>
      </c>
      <c r="B26" s="35" t="s">
        <v>32</v>
      </c>
      <c r="C26" s="44">
        <v>1.1000000000000001</v>
      </c>
      <c r="D26" s="178"/>
      <c r="E26" s="16" t="s">
        <v>85</v>
      </c>
      <c r="F26" s="16" t="s">
        <v>77</v>
      </c>
      <c r="G26" s="34">
        <v>0.95</v>
      </c>
      <c r="H26" s="33">
        <v>200</v>
      </c>
      <c r="I26" s="33">
        <f>G26*H26</f>
        <v>190</v>
      </c>
      <c r="J26" s="173"/>
    </row>
    <row r="27" spans="1:10" ht="15" customHeight="1">
      <c r="A27" s="1">
        <v>11</v>
      </c>
      <c r="B27" s="35" t="s">
        <v>116</v>
      </c>
      <c r="C27" s="44">
        <v>0.9</v>
      </c>
      <c r="D27" s="178"/>
      <c r="E27" s="16" t="s">
        <v>85</v>
      </c>
      <c r="F27" s="16" t="s">
        <v>77</v>
      </c>
      <c r="G27" s="34">
        <v>0.85</v>
      </c>
      <c r="H27" s="33">
        <v>324</v>
      </c>
      <c r="I27" s="33">
        <f>G27*H27</f>
        <v>275.39999999999998</v>
      </c>
      <c r="J27" s="173"/>
    </row>
    <row r="28" spans="1:10" ht="15" customHeight="1">
      <c r="A28" s="1">
        <v>12</v>
      </c>
      <c r="B28" s="35" t="s">
        <v>117</v>
      </c>
      <c r="C28" s="44">
        <v>0.9</v>
      </c>
      <c r="D28" s="178"/>
      <c r="E28" s="16" t="s">
        <v>85</v>
      </c>
      <c r="F28" s="16" t="s">
        <v>77</v>
      </c>
      <c r="G28" s="34">
        <v>0.8</v>
      </c>
      <c r="H28" s="33">
        <v>324</v>
      </c>
      <c r="I28" s="33">
        <f t="shared" ref="I28:I35" si="2">G28*H28</f>
        <v>259.2</v>
      </c>
      <c r="J28" s="173"/>
    </row>
    <row r="29" spans="1:10" ht="15" customHeight="1">
      <c r="A29" s="1">
        <v>13</v>
      </c>
      <c r="B29" s="35" t="s">
        <v>24</v>
      </c>
      <c r="C29" s="44">
        <v>0.5</v>
      </c>
      <c r="D29" s="178"/>
      <c r="E29" s="16" t="s">
        <v>85</v>
      </c>
      <c r="F29" s="16" t="s">
        <v>77</v>
      </c>
      <c r="G29" s="34">
        <v>0.3</v>
      </c>
      <c r="H29" s="33">
        <v>180</v>
      </c>
      <c r="I29" s="33">
        <f t="shared" si="2"/>
        <v>54</v>
      </c>
      <c r="J29" s="173"/>
    </row>
    <row r="30" spans="1:10" ht="15" customHeight="1">
      <c r="A30" s="1">
        <v>14</v>
      </c>
      <c r="B30" s="35" t="s">
        <v>118</v>
      </c>
      <c r="C30" s="44">
        <v>1.3</v>
      </c>
      <c r="D30" s="178"/>
      <c r="E30" s="16" t="s">
        <v>85</v>
      </c>
      <c r="F30" s="16" t="s">
        <v>77</v>
      </c>
      <c r="G30" s="34">
        <v>0.85</v>
      </c>
      <c r="H30" s="33">
        <v>468</v>
      </c>
      <c r="I30" s="33">
        <f t="shared" si="2"/>
        <v>397.8</v>
      </c>
      <c r="J30" s="173"/>
    </row>
    <row r="31" spans="1:10" ht="15" customHeight="1">
      <c r="A31" s="1">
        <v>15</v>
      </c>
      <c r="B31" s="35" t="s">
        <v>119</v>
      </c>
      <c r="C31" s="44">
        <v>2</v>
      </c>
      <c r="D31" s="178"/>
      <c r="E31" s="16" t="s">
        <v>85</v>
      </c>
      <c r="F31" s="16" t="s">
        <v>77</v>
      </c>
      <c r="G31" s="34">
        <v>0.3</v>
      </c>
      <c r="H31" s="33">
        <v>576</v>
      </c>
      <c r="I31" s="33">
        <f t="shared" si="2"/>
        <v>172.79999999999998</v>
      </c>
      <c r="J31" s="173"/>
    </row>
    <row r="32" spans="1:10" ht="15" customHeight="1">
      <c r="A32" s="1">
        <v>16</v>
      </c>
      <c r="B32" s="35" t="s">
        <v>120</v>
      </c>
      <c r="C32" s="44">
        <v>1.6</v>
      </c>
      <c r="D32" s="178"/>
      <c r="E32" s="16" t="s">
        <v>85</v>
      </c>
      <c r="F32" s="16" t="s">
        <v>77</v>
      </c>
      <c r="G32" s="34">
        <v>0.3</v>
      </c>
      <c r="H32" s="33">
        <v>180</v>
      </c>
      <c r="I32" s="33">
        <f t="shared" si="2"/>
        <v>54</v>
      </c>
      <c r="J32" s="173"/>
    </row>
    <row r="33" spans="1:10" ht="15" customHeight="1">
      <c r="A33" s="1">
        <v>17</v>
      </c>
      <c r="B33" s="35" t="s">
        <v>121</v>
      </c>
      <c r="C33" s="44">
        <v>0.5</v>
      </c>
      <c r="D33" s="178"/>
      <c r="E33" s="16" t="s">
        <v>85</v>
      </c>
      <c r="F33" s="16" t="s">
        <v>77</v>
      </c>
      <c r="G33" s="34">
        <v>0.85</v>
      </c>
      <c r="H33" s="33">
        <v>180</v>
      </c>
      <c r="I33" s="33">
        <f t="shared" si="2"/>
        <v>153</v>
      </c>
      <c r="J33" s="173"/>
    </row>
    <row r="34" spans="1:10" ht="15" customHeight="1">
      <c r="A34" s="1">
        <v>18</v>
      </c>
      <c r="B34" s="35" t="s">
        <v>36</v>
      </c>
      <c r="C34" s="44">
        <v>0.5</v>
      </c>
      <c r="D34" s="178"/>
      <c r="E34" s="16" t="s">
        <v>85</v>
      </c>
      <c r="F34" s="16" t="s">
        <v>77</v>
      </c>
      <c r="G34" s="34">
        <v>0.15</v>
      </c>
      <c r="H34" s="33">
        <v>200</v>
      </c>
      <c r="I34" s="33">
        <f t="shared" si="2"/>
        <v>30</v>
      </c>
      <c r="J34" s="173"/>
    </row>
    <row r="35" spans="1:10" ht="15" customHeight="1">
      <c r="A35" s="1">
        <v>19</v>
      </c>
      <c r="B35" s="35" t="s">
        <v>122</v>
      </c>
      <c r="C35" s="44">
        <v>0.6</v>
      </c>
      <c r="D35" s="178"/>
      <c r="E35" s="16" t="s">
        <v>85</v>
      </c>
      <c r="F35" s="16" t="s">
        <v>77</v>
      </c>
      <c r="G35" s="34">
        <v>0.1</v>
      </c>
      <c r="H35" s="33">
        <v>200</v>
      </c>
      <c r="I35" s="33">
        <f t="shared" si="2"/>
        <v>20</v>
      </c>
      <c r="J35" s="173"/>
    </row>
    <row r="36" spans="1:10" ht="15" hidden="1" customHeight="1">
      <c r="A36" s="1">
        <v>21</v>
      </c>
      <c r="B36" s="35" t="s">
        <v>33</v>
      </c>
      <c r="C36" s="16" t="s">
        <v>78</v>
      </c>
      <c r="D36" s="16" t="s">
        <v>78</v>
      </c>
      <c r="E36" s="16" t="s">
        <v>78</v>
      </c>
      <c r="F36" s="16" t="s">
        <v>78</v>
      </c>
      <c r="G36" s="16" t="s">
        <v>78</v>
      </c>
      <c r="H36" s="16" t="s">
        <v>78</v>
      </c>
      <c r="I36" s="16" t="s">
        <v>78</v>
      </c>
      <c r="J36" s="173"/>
    </row>
    <row r="37" spans="1:10" ht="15" hidden="1" customHeight="1">
      <c r="A37" s="1">
        <v>22</v>
      </c>
      <c r="B37" s="35" t="s">
        <v>34</v>
      </c>
      <c r="C37" s="16" t="s">
        <v>78</v>
      </c>
      <c r="D37" s="16" t="s">
        <v>78</v>
      </c>
      <c r="E37" s="16" t="s">
        <v>78</v>
      </c>
      <c r="F37" s="16" t="s">
        <v>78</v>
      </c>
      <c r="G37" s="16" t="s">
        <v>78</v>
      </c>
      <c r="H37" s="16" t="s">
        <v>78</v>
      </c>
      <c r="I37" s="16" t="s">
        <v>78</v>
      </c>
      <c r="J37" s="173"/>
    </row>
    <row r="38" spans="1:10" ht="15" hidden="1" customHeight="1">
      <c r="A38" s="1">
        <v>23</v>
      </c>
      <c r="B38" s="35" t="s">
        <v>35</v>
      </c>
      <c r="C38" s="16" t="s">
        <v>78</v>
      </c>
      <c r="D38" s="16" t="s">
        <v>78</v>
      </c>
      <c r="E38" s="16" t="s">
        <v>78</v>
      </c>
      <c r="F38" s="16" t="s">
        <v>78</v>
      </c>
      <c r="G38" s="16" t="s">
        <v>78</v>
      </c>
      <c r="H38" s="16" t="s">
        <v>78</v>
      </c>
      <c r="I38" s="16" t="s">
        <v>78</v>
      </c>
      <c r="J38" s="173"/>
    </row>
    <row r="39" spans="1:10" ht="15" hidden="1" customHeight="1">
      <c r="A39" s="1">
        <v>24</v>
      </c>
      <c r="B39" s="35" t="s">
        <v>36</v>
      </c>
      <c r="C39" s="16" t="s">
        <v>78</v>
      </c>
      <c r="D39" s="16" t="s">
        <v>78</v>
      </c>
      <c r="E39" s="16" t="s">
        <v>78</v>
      </c>
      <c r="F39" s="16" t="s">
        <v>78</v>
      </c>
      <c r="G39" s="16" t="s">
        <v>78</v>
      </c>
      <c r="H39" s="16" t="s">
        <v>78</v>
      </c>
      <c r="I39" s="16" t="s">
        <v>78</v>
      </c>
      <c r="J39" s="173"/>
    </row>
    <row r="40" spans="1:10" ht="15" hidden="1" customHeight="1">
      <c r="A40" s="1">
        <v>25</v>
      </c>
      <c r="B40" s="35" t="s">
        <v>37</v>
      </c>
      <c r="C40" s="16" t="s">
        <v>78</v>
      </c>
      <c r="D40" s="16" t="s">
        <v>78</v>
      </c>
      <c r="E40" s="16" t="s">
        <v>78</v>
      </c>
      <c r="F40" s="16" t="s">
        <v>78</v>
      </c>
      <c r="G40" s="16" t="s">
        <v>78</v>
      </c>
      <c r="H40" s="16" t="s">
        <v>78</v>
      </c>
      <c r="I40" s="16" t="s">
        <v>78</v>
      </c>
      <c r="J40" s="173"/>
    </row>
    <row r="41" spans="1:10" ht="15" hidden="1" customHeight="1">
      <c r="A41" s="1">
        <v>26</v>
      </c>
      <c r="B41" s="35" t="s">
        <v>38</v>
      </c>
      <c r="C41" s="16" t="s">
        <v>78</v>
      </c>
      <c r="D41" s="16" t="s">
        <v>78</v>
      </c>
      <c r="E41" s="16" t="s">
        <v>78</v>
      </c>
      <c r="F41" s="16" t="s">
        <v>78</v>
      </c>
      <c r="G41" s="16" t="s">
        <v>78</v>
      </c>
      <c r="H41" s="16" t="s">
        <v>78</v>
      </c>
      <c r="I41" s="16" t="s">
        <v>78</v>
      </c>
      <c r="J41" s="173"/>
    </row>
    <row r="42" spans="1:10" ht="15" hidden="1" customHeight="1">
      <c r="A42" s="1">
        <v>27</v>
      </c>
      <c r="B42" s="35" t="s">
        <v>39</v>
      </c>
      <c r="C42" s="16" t="s">
        <v>78</v>
      </c>
      <c r="D42" s="16" t="s">
        <v>78</v>
      </c>
      <c r="E42" s="16" t="s">
        <v>78</v>
      </c>
      <c r="F42" s="16" t="s">
        <v>78</v>
      </c>
      <c r="G42" s="16" t="s">
        <v>78</v>
      </c>
      <c r="H42" s="16" t="s">
        <v>78</v>
      </c>
      <c r="I42" s="16" t="s">
        <v>78</v>
      </c>
      <c r="J42" s="173"/>
    </row>
    <row r="43" spans="1:10" ht="15">
      <c r="A43" s="165" t="s">
        <v>57</v>
      </c>
      <c r="B43" s="165"/>
      <c r="C43" s="165"/>
      <c r="D43" s="165"/>
      <c r="E43" s="165"/>
      <c r="F43" s="165"/>
      <c r="G43" s="165"/>
      <c r="H43" s="165"/>
      <c r="I43" s="165"/>
      <c r="J43" s="173"/>
    </row>
    <row r="44" spans="1:10" ht="15" hidden="1" customHeight="1">
      <c r="A44" s="1">
        <v>13</v>
      </c>
      <c r="B44" s="36" t="s">
        <v>40</v>
      </c>
      <c r="C44" s="31" t="s">
        <v>86</v>
      </c>
      <c r="D44" s="16">
        <v>1080</v>
      </c>
      <c r="E44" s="16" t="s">
        <v>87</v>
      </c>
      <c r="F44" s="16" t="s">
        <v>88</v>
      </c>
      <c r="G44" s="33">
        <f>D44*0.6*0.6*0.8</f>
        <v>311.04000000000002</v>
      </c>
      <c r="H44" s="16" t="s">
        <v>78</v>
      </c>
      <c r="I44" s="16" t="s">
        <v>78</v>
      </c>
      <c r="J44" s="173"/>
    </row>
    <row r="45" spans="1:10" ht="15" hidden="1" customHeight="1">
      <c r="A45" s="1">
        <v>14</v>
      </c>
      <c r="B45" s="37" t="s">
        <v>41</v>
      </c>
      <c r="C45" s="31" t="s">
        <v>86</v>
      </c>
      <c r="D45" s="38">
        <v>1500</v>
      </c>
      <c r="E45" s="16" t="s">
        <v>87</v>
      </c>
      <c r="F45" s="16" t="s">
        <v>88</v>
      </c>
      <c r="G45" s="33">
        <f>D45*0.6*0.6*0.8</f>
        <v>432</v>
      </c>
      <c r="H45" s="16" t="s">
        <v>78</v>
      </c>
      <c r="I45" s="16" t="s">
        <v>78</v>
      </c>
      <c r="J45" s="173"/>
    </row>
    <row r="46" spans="1:10" ht="15" hidden="1" customHeight="1">
      <c r="A46" s="1">
        <v>15</v>
      </c>
      <c r="B46" s="39" t="s">
        <v>42</v>
      </c>
      <c r="C46" s="31" t="s">
        <v>86</v>
      </c>
      <c r="D46" s="16">
        <v>1640</v>
      </c>
      <c r="E46" s="16" t="s">
        <v>87</v>
      </c>
      <c r="F46" s="16" t="s">
        <v>88</v>
      </c>
      <c r="G46" s="33">
        <f>D46*0.6*0.6*0.8</f>
        <v>472.32</v>
      </c>
      <c r="H46" s="16" t="s">
        <v>78</v>
      </c>
      <c r="I46" s="16" t="s">
        <v>78</v>
      </c>
      <c r="J46" s="173"/>
    </row>
    <row r="47" spans="1:10" ht="15" customHeight="1">
      <c r="A47" s="1">
        <v>20</v>
      </c>
      <c r="B47" s="39" t="s">
        <v>40</v>
      </c>
      <c r="C47" s="46">
        <v>1.08</v>
      </c>
      <c r="D47" s="177" t="s">
        <v>86</v>
      </c>
      <c r="E47" s="16" t="s">
        <v>87</v>
      </c>
      <c r="F47" s="16" t="s">
        <v>77</v>
      </c>
      <c r="G47" s="34">
        <v>0.7</v>
      </c>
      <c r="H47" s="33">
        <v>250</v>
      </c>
      <c r="I47" s="33"/>
      <c r="J47" s="173"/>
    </row>
    <row r="48" spans="1:10" ht="15" customHeight="1">
      <c r="A48" s="1">
        <v>21</v>
      </c>
      <c r="B48" s="39" t="s">
        <v>42</v>
      </c>
      <c r="C48" s="46">
        <v>1.64</v>
      </c>
      <c r="D48" s="178"/>
      <c r="E48" s="16" t="s">
        <v>87</v>
      </c>
      <c r="F48" s="16" t="s">
        <v>77</v>
      </c>
      <c r="G48" s="34">
        <v>0.6</v>
      </c>
      <c r="H48" s="33">
        <v>350</v>
      </c>
      <c r="I48" s="33"/>
      <c r="J48" s="173"/>
    </row>
    <row r="49" spans="1:10" ht="15">
      <c r="A49" s="1">
        <v>22</v>
      </c>
      <c r="B49" s="40" t="s">
        <v>43</v>
      </c>
      <c r="C49" s="46">
        <v>0.92</v>
      </c>
      <c r="D49" s="178"/>
      <c r="E49" s="16" t="s">
        <v>87</v>
      </c>
      <c r="F49" s="16" t="s">
        <v>77</v>
      </c>
      <c r="G49" s="34">
        <v>0.85</v>
      </c>
      <c r="H49" s="33">
        <v>250</v>
      </c>
      <c r="I49" s="33">
        <v>200</v>
      </c>
      <c r="J49" s="173"/>
    </row>
    <row r="50" spans="1:10" ht="16.5" customHeight="1">
      <c r="A50" s="1">
        <v>23</v>
      </c>
      <c r="B50" s="40" t="s">
        <v>44</v>
      </c>
      <c r="C50" s="47">
        <v>0.7</v>
      </c>
      <c r="D50" s="178"/>
      <c r="E50" s="16" t="s">
        <v>87</v>
      </c>
      <c r="F50" s="16" t="s">
        <v>77</v>
      </c>
      <c r="G50" s="34">
        <v>0.4</v>
      </c>
      <c r="H50" s="33">
        <v>200</v>
      </c>
      <c r="I50" s="33">
        <v>20</v>
      </c>
      <c r="J50" s="173"/>
    </row>
    <row r="51" spans="1:10" ht="30" customHeight="1">
      <c r="A51" s="1">
        <v>24</v>
      </c>
      <c r="B51" s="41" t="s">
        <v>45</v>
      </c>
      <c r="C51" s="46">
        <v>4.45</v>
      </c>
      <c r="D51" s="178"/>
      <c r="E51" s="16" t="s">
        <v>87</v>
      </c>
      <c r="F51" s="16" t="s">
        <v>77</v>
      </c>
      <c r="G51" s="34">
        <v>0.4</v>
      </c>
      <c r="H51" s="33">
        <v>1200</v>
      </c>
      <c r="I51" s="33">
        <v>420</v>
      </c>
      <c r="J51" s="173"/>
    </row>
    <row r="52" spans="1:10" ht="30" customHeight="1">
      <c r="A52" s="1">
        <v>25</v>
      </c>
      <c r="B52" s="41" t="s">
        <v>46</v>
      </c>
      <c r="C52" s="46">
        <v>3.65</v>
      </c>
      <c r="D52" s="178"/>
      <c r="E52" s="16" t="s">
        <v>87</v>
      </c>
      <c r="F52" s="16" t="s">
        <v>77</v>
      </c>
      <c r="G52" s="34">
        <v>0.6</v>
      </c>
      <c r="H52" s="33">
        <v>1000</v>
      </c>
      <c r="I52" s="33">
        <v>400</v>
      </c>
      <c r="J52" s="173"/>
    </row>
    <row r="53" spans="1:10" ht="15" hidden="1" customHeight="1">
      <c r="A53" s="1">
        <v>20</v>
      </c>
      <c r="B53" s="41" t="s">
        <v>47</v>
      </c>
      <c r="C53" s="46">
        <v>0.76</v>
      </c>
      <c r="D53" s="178"/>
      <c r="E53" s="16" t="s">
        <v>87</v>
      </c>
      <c r="F53" s="16" t="s">
        <v>88</v>
      </c>
      <c r="G53" s="16" t="s">
        <v>78</v>
      </c>
      <c r="H53" s="33" t="e">
        <f>F53*0.6*0.6*0.8</f>
        <v>#VALUE!</v>
      </c>
      <c r="I53" s="33" t="e">
        <f>H53*G53</f>
        <v>#VALUE!</v>
      </c>
      <c r="J53" s="173"/>
    </row>
    <row r="54" spans="1:10" ht="15" hidden="1" customHeight="1">
      <c r="A54" s="1">
        <v>21</v>
      </c>
      <c r="B54" s="41" t="s">
        <v>48</v>
      </c>
      <c r="C54" s="46">
        <v>0.18</v>
      </c>
      <c r="D54" s="178"/>
      <c r="E54" s="16" t="s">
        <v>87</v>
      </c>
      <c r="F54" s="16" t="s">
        <v>88</v>
      </c>
      <c r="G54" s="16" t="s">
        <v>78</v>
      </c>
      <c r="H54" s="33" t="e">
        <f>F54*0.6*0.6*0.8</f>
        <v>#VALUE!</v>
      </c>
      <c r="I54" s="33" t="e">
        <f>H54*G54</f>
        <v>#VALUE!</v>
      </c>
      <c r="J54" s="173"/>
    </row>
    <row r="55" spans="1:10" ht="15">
      <c r="A55" s="1">
        <v>26</v>
      </c>
      <c r="B55" s="41" t="s">
        <v>49</v>
      </c>
      <c r="C55" s="46">
        <v>0.76</v>
      </c>
      <c r="D55" s="178"/>
      <c r="E55" s="16" t="s">
        <v>87</v>
      </c>
      <c r="F55" s="16" t="s">
        <v>77</v>
      </c>
      <c r="G55" s="34">
        <v>0.5</v>
      </c>
      <c r="H55" s="33">
        <v>200</v>
      </c>
      <c r="I55" s="33">
        <v>20</v>
      </c>
      <c r="J55" s="173"/>
    </row>
    <row r="56" spans="1:10" ht="15">
      <c r="A56" s="1">
        <v>27</v>
      </c>
      <c r="B56" s="41" t="s">
        <v>50</v>
      </c>
      <c r="C56" s="46">
        <v>0.18</v>
      </c>
      <c r="D56" s="179"/>
      <c r="E56" s="16" t="s">
        <v>87</v>
      </c>
      <c r="F56" s="16" t="s">
        <v>77</v>
      </c>
      <c r="G56" s="34">
        <v>0.8</v>
      </c>
      <c r="H56" s="33">
        <v>50</v>
      </c>
      <c r="I56" s="33">
        <v>30</v>
      </c>
      <c r="J56" s="173"/>
    </row>
    <row r="57" spans="1:10" ht="15" hidden="1" customHeight="1">
      <c r="A57" s="1">
        <v>24</v>
      </c>
      <c r="B57" s="41" t="s">
        <v>51</v>
      </c>
      <c r="C57" s="31" t="s">
        <v>86</v>
      </c>
      <c r="D57" s="16">
        <v>420</v>
      </c>
      <c r="E57" s="16" t="s">
        <v>87</v>
      </c>
      <c r="F57" s="16" t="s">
        <v>88</v>
      </c>
      <c r="G57" s="33">
        <f>D57*0.6*0.6*0.8</f>
        <v>120.96</v>
      </c>
      <c r="H57" s="16" t="s">
        <v>78</v>
      </c>
      <c r="I57" s="16" t="s">
        <v>78</v>
      </c>
      <c r="J57" s="173"/>
    </row>
    <row r="58" spans="1:10" ht="15">
      <c r="A58" s="165" t="s">
        <v>59</v>
      </c>
      <c r="B58" s="165"/>
      <c r="C58" s="165"/>
      <c r="D58" s="165"/>
      <c r="E58" s="165"/>
      <c r="F58" s="165"/>
      <c r="G58" s="165"/>
      <c r="H58" s="165"/>
      <c r="I58" s="165"/>
      <c r="J58" s="173"/>
    </row>
    <row r="59" spans="1:10" ht="30" customHeight="1">
      <c r="A59" s="1">
        <v>28</v>
      </c>
      <c r="B59" s="41" t="s">
        <v>101</v>
      </c>
      <c r="C59" s="48">
        <v>5.5</v>
      </c>
      <c r="D59" s="175" t="s">
        <v>86</v>
      </c>
      <c r="E59" s="16" t="s">
        <v>90</v>
      </c>
      <c r="F59" s="16" t="s">
        <v>77</v>
      </c>
      <c r="G59" s="34">
        <v>0.62</v>
      </c>
      <c r="H59" s="33">
        <v>1850</v>
      </c>
      <c r="I59" s="33">
        <v>650</v>
      </c>
      <c r="J59" s="173"/>
    </row>
    <row r="60" spans="1:10" ht="15">
      <c r="A60" s="1">
        <v>29</v>
      </c>
      <c r="B60" s="41" t="s">
        <v>102</v>
      </c>
      <c r="C60" s="48">
        <v>2.9</v>
      </c>
      <c r="D60" s="176"/>
      <c r="E60" s="16" t="s">
        <v>90</v>
      </c>
      <c r="F60" s="16" t="s">
        <v>77</v>
      </c>
      <c r="G60" s="34">
        <v>0.56999999999999995</v>
      </c>
      <c r="H60" s="33">
        <v>400</v>
      </c>
      <c r="I60" s="33">
        <v>300</v>
      </c>
      <c r="J60" s="173"/>
    </row>
    <row r="61" spans="1:10" ht="30" hidden="1" customHeight="1">
      <c r="A61" s="1">
        <v>42</v>
      </c>
      <c r="B61" s="41" t="s">
        <v>52</v>
      </c>
      <c r="C61" s="171" t="s">
        <v>96</v>
      </c>
      <c r="D61" s="171"/>
      <c r="E61" s="171"/>
      <c r="F61" s="171"/>
      <c r="G61" s="171"/>
      <c r="H61" s="171"/>
      <c r="I61" s="171"/>
      <c r="J61" s="173"/>
    </row>
    <row r="62" spans="1:10" ht="30" customHeight="1">
      <c r="A62" s="1">
        <v>30</v>
      </c>
      <c r="B62" s="41" t="s">
        <v>103</v>
      </c>
      <c r="C62" s="48">
        <v>3.4</v>
      </c>
      <c r="D62" s="31" t="s">
        <v>86</v>
      </c>
      <c r="E62" s="16" t="s">
        <v>91</v>
      </c>
      <c r="F62" s="16" t="s">
        <v>77</v>
      </c>
      <c r="G62" s="34">
        <v>0.42</v>
      </c>
      <c r="H62" s="33">
        <v>1400</v>
      </c>
      <c r="I62" s="33">
        <v>550</v>
      </c>
      <c r="J62" s="173"/>
    </row>
    <row r="63" spans="1:10" ht="15">
      <c r="A63" s="165" t="s">
        <v>60</v>
      </c>
      <c r="B63" s="165"/>
      <c r="C63" s="165"/>
      <c r="D63" s="165"/>
      <c r="E63" s="165"/>
      <c r="F63" s="165"/>
      <c r="G63" s="165"/>
      <c r="H63" s="165"/>
      <c r="I63" s="165"/>
      <c r="J63" s="173"/>
    </row>
    <row r="64" spans="1:10" ht="15">
      <c r="A64" s="1">
        <v>31</v>
      </c>
      <c r="B64" s="30" t="s">
        <v>56</v>
      </c>
      <c r="C64" s="48">
        <v>6.8</v>
      </c>
      <c r="D64" s="31" t="s">
        <v>79</v>
      </c>
      <c r="E64" s="16" t="s">
        <v>81</v>
      </c>
      <c r="F64" s="16" t="s">
        <v>77</v>
      </c>
      <c r="G64" s="34">
        <v>0.55000000000000004</v>
      </c>
      <c r="H64" s="33">
        <v>1000</v>
      </c>
      <c r="I64" s="33">
        <v>510</v>
      </c>
      <c r="J64" s="174"/>
    </row>
    <row r="65" spans="1:5" ht="15">
      <c r="A65" s="19"/>
      <c r="B65" s="19"/>
      <c r="C65" s="14"/>
      <c r="D65" s="14"/>
      <c r="E65" s="14"/>
    </row>
    <row r="66" spans="1:5" ht="15">
      <c r="A66" s="14" t="s">
        <v>100</v>
      </c>
      <c r="B66" s="14"/>
      <c r="C66" s="14"/>
      <c r="D66" s="14"/>
      <c r="E66" s="14"/>
    </row>
    <row r="67" spans="1:5" ht="15">
      <c r="A67" s="14"/>
      <c r="B67" s="14"/>
      <c r="C67" s="14"/>
      <c r="D67" s="14"/>
      <c r="E67" s="14"/>
    </row>
    <row r="68" spans="1:5" ht="15">
      <c r="A68" s="14" t="s">
        <v>1</v>
      </c>
      <c r="B68" s="14"/>
      <c r="C68" s="14"/>
      <c r="D68" s="14"/>
      <c r="E68" s="14"/>
    </row>
    <row r="69" spans="1:5" ht="15">
      <c r="A69" s="14" t="s">
        <v>97</v>
      </c>
      <c r="B69" s="14"/>
      <c r="C69" s="14"/>
      <c r="D69" s="14"/>
      <c r="E69" s="14"/>
    </row>
    <row r="70" spans="1:5" ht="15">
      <c r="A70" s="14"/>
      <c r="B70" s="14"/>
      <c r="C70" s="14"/>
      <c r="D70" s="14"/>
      <c r="E70" s="14"/>
    </row>
    <row r="71" spans="1:5" ht="15">
      <c r="A71" s="14"/>
      <c r="B71" s="14"/>
      <c r="C71" s="14"/>
      <c r="D71" s="14"/>
      <c r="E71" s="14"/>
    </row>
    <row r="72" spans="1:5" ht="15">
      <c r="A72" s="14"/>
      <c r="B72" s="14"/>
      <c r="C72" s="14"/>
      <c r="D72" s="14"/>
      <c r="E72" s="14"/>
    </row>
    <row r="73" spans="1:5" ht="15">
      <c r="A73" s="14" t="s">
        <v>2</v>
      </c>
      <c r="B73" s="14"/>
      <c r="C73" s="14" t="s">
        <v>3</v>
      </c>
      <c r="D73" s="14"/>
      <c r="E73" s="14" t="s">
        <v>4</v>
      </c>
    </row>
  </sheetData>
  <mergeCells count="14">
    <mergeCell ref="A1:J1"/>
    <mergeCell ref="D10:D13"/>
    <mergeCell ref="D14:D15"/>
    <mergeCell ref="D17:D35"/>
    <mergeCell ref="A4:I4"/>
    <mergeCell ref="D5:D9"/>
    <mergeCell ref="A16:I16"/>
    <mergeCell ref="A58:I58"/>
    <mergeCell ref="C61:I61"/>
    <mergeCell ref="A63:I63"/>
    <mergeCell ref="J5:J64"/>
    <mergeCell ref="D59:D60"/>
    <mergeCell ref="D47:D56"/>
    <mergeCell ref="A43:I43"/>
  </mergeCells>
  <printOptions horizontalCentered="1"/>
  <pageMargins left="0.7" right="0.7" top="0.75" bottom="0.75" header="0.3" footer="0.3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24"/>
  <sheetViews>
    <sheetView tabSelected="1" view="pageBreakPreview" zoomScaleSheetLayoutView="100" workbookViewId="0">
      <selection activeCell="F14" sqref="F14"/>
    </sheetView>
  </sheetViews>
  <sheetFormatPr defaultRowHeight="14.25"/>
  <cols>
    <col min="1" max="1" width="5.85546875" style="15" customWidth="1"/>
    <col min="2" max="2" width="50.42578125" style="15" customWidth="1"/>
    <col min="3" max="3" width="9.85546875" style="52" customWidth="1"/>
    <col min="4" max="4" width="26.28515625" style="15" customWidth="1"/>
    <col min="5" max="5" width="14.28515625" style="52" customWidth="1"/>
    <col min="6" max="6" width="14.85546875" style="52" customWidth="1"/>
    <col min="7" max="7" width="17.42578125" style="52" bestFit="1" customWidth="1"/>
    <col min="8" max="8" width="17.42578125" style="15" customWidth="1"/>
    <col min="9" max="9" width="18.42578125" style="20" customWidth="1"/>
    <col min="10" max="10" width="19.7109375" style="15" customWidth="1"/>
    <col min="11" max="16384" width="9.140625" style="15"/>
  </cols>
  <sheetData>
    <row r="2" spans="1:10" s="129" customFormat="1" ht="20.25">
      <c r="A2" s="232" t="s">
        <v>501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0" s="129" customFormat="1" ht="10.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</row>
    <row r="4" spans="1:10" s="129" customFormat="1" ht="22.5">
      <c r="A4" s="233" t="s">
        <v>327</v>
      </c>
      <c r="B4" s="233"/>
      <c r="C4" s="233"/>
      <c r="D4" s="233"/>
      <c r="E4" s="233"/>
      <c r="F4" s="233"/>
      <c r="G4" s="233"/>
      <c r="H4" s="233"/>
      <c r="I4" s="233"/>
      <c r="J4" s="233"/>
    </row>
    <row r="5" spans="1:10" s="129" customFormat="1" ht="20.25">
      <c r="A5" s="234" t="s">
        <v>328</v>
      </c>
      <c r="B5" s="234"/>
      <c r="C5" s="234"/>
      <c r="D5" s="234"/>
      <c r="E5" s="234"/>
      <c r="F5" s="234"/>
      <c r="G5" s="234"/>
      <c r="H5" s="234"/>
      <c r="I5" s="234"/>
      <c r="J5" s="234"/>
    </row>
    <row r="7" spans="1:10" s="129" customFormat="1" ht="45">
      <c r="A7" s="1" t="s">
        <v>0</v>
      </c>
      <c r="B7" s="1" t="s">
        <v>201</v>
      </c>
      <c r="C7" s="1" t="s">
        <v>109</v>
      </c>
      <c r="D7" s="1" t="s">
        <v>6</v>
      </c>
      <c r="E7" s="1" t="s">
        <v>110</v>
      </c>
      <c r="F7" s="1" t="s">
        <v>136</v>
      </c>
      <c r="G7" s="1" t="s">
        <v>135</v>
      </c>
      <c r="H7" s="1" t="s">
        <v>113</v>
      </c>
      <c r="I7" s="1" t="s">
        <v>124</v>
      </c>
      <c r="J7" s="30" t="s">
        <v>107</v>
      </c>
    </row>
    <row r="8" spans="1:10" s="129" customFormat="1" ht="15">
      <c r="A8" s="58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</row>
    <row r="9" spans="1:10" ht="15">
      <c r="A9" s="235" t="s">
        <v>329</v>
      </c>
      <c r="B9" s="235"/>
      <c r="C9" s="235"/>
      <c r="D9" s="235"/>
      <c r="E9" s="235"/>
      <c r="F9" s="235"/>
      <c r="G9" s="235"/>
      <c r="H9" s="235"/>
      <c r="I9" s="235"/>
      <c r="J9" s="235"/>
    </row>
    <row r="10" spans="1:10" ht="15">
      <c r="A10" s="236" t="s">
        <v>330</v>
      </c>
      <c r="B10" s="236"/>
      <c r="C10" s="236"/>
      <c r="D10" s="236"/>
      <c r="E10" s="236"/>
      <c r="F10" s="236"/>
      <c r="G10" s="236"/>
      <c r="H10" s="236"/>
      <c r="I10" s="236"/>
      <c r="J10" s="236"/>
    </row>
    <row r="11" spans="1:10" ht="16.5">
      <c r="A11" s="130">
        <v>1</v>
      </c>
      <c r="B11" s="131" t="s">
        <v>331</v>
      </c>
      <c r="C11" s="130">
        <v>2.38</v>
      </c>
      <c r="D11" s="237" t="s">
        <v>306</v>
      </c>
      <c r="E11" s="130" t="s">
        <v>74</v>
      </c>
      <c r="F11" s="132" t="s">
        <v>195</v>
      </c>
      <c r="G11" s="133">
        <v>0.6</v>
      </c>
      <c r="H11" s="134">
        <v>511.7</v>
      </c>
      <c r="I11" s="134">
        <f>H11*G11</f>
        <v>307.02</v>
      </c>
      <c r="J11" s="183" t="s">
        <v>332</v>
      </c>
    </row>
    <row r="12" spans="1:10" ht="16.5">
      <c r="A12" s="130">
        <v>2</v>
      </c>
      <c r="B12" s="131" t="s">
        <v>333</v>
      </c>
      <c r="C12" s="130">
        <v>1.1200000000000001</v>
      </c>
      <c r="D12" s="237"/>
      <c r="E12" s="130" t="s">
        <v>74</v>
      </c>
      <c r="F12" s="132" t="s">
        <v>195</v>
      </c>
      <c r="G12" s="133">
        <v>0.6</v>
      </c>
      <c r="H12" s="134">
        <v>346.21</v>
      </c>
      <c r="I12" s="135">
        <f>H12*60%</f>
        <v>207.72599999999997</v>
      </c>
      <c r="J12" s="183"/>
    </row>
    <row r="13" spans="1:10" ht="16.5">
      <c r="A13" s="130">
        <v>3</v>
      </c>
      <c r="B13" s="131" t="s">
        <v>334</v>
      </c>
      <c r="C13" s="130">
        <v>2.15</v>
      </c>
      <c r="D13" s="237"/>
      <c r="E13" s="130" t="s">
        <v>74</v>
      </c>
      <c r="F13" s="132" t="s">
        <v>195</v>
      </c>
      <c r="G13" s="133">
        <v>0.6</v>
      </c>
      <c r="H13" s="134">
        <v>1272.1500000000001</v>
      </c>
      <c r="I13" s="135">
        <f>H13*60/100</f>
        <v>763.29</v>
      </c>
      <c r="J13" s="183"/>
    </row>
    <row r="14" spans="1:10" ht="16.5">
      <c r="A14" s="162">
        <v>4</v>
      </c>
      <c r="B14" s="131" t="s">
        <v>335</v>
      </c>
      <c r="C14" s="130">
        <v>0.75</v>
      </c>
      <c r="D14" s="237"/>
      <c r="E14" s="130" t="s">
        <v>74</v>
      </c>
      <c r="F14" s="132" t="s">
        <v>195</v>
      </c>
      <c r="G14" s="136">
        <v>0.8</v>
      </c>
      <c r="H14" s="134">
        <v>18.48</v>
      </c>
      <c r="I14" s="135">
        <f t="shared" ref="I14:I34" si="0">H14*60/100</f>
        <v>11.087999999999999</v>
      </c>
      <c r="J14" s="183"/>
    </row>
    <row r="15" spans="1:10" ht="16.5">
      <c r="A15" s="162">
        <v>5</v>
      </c>
      <c r="B15" s="131" t="s">
        <v>336</v>
      </c>
      <c r="C15" s="130">
        <v>0.24</v>
      </c>
      <c r="D15" s="237"/>
      <c r="E15" s="130" t="s">
        <v>74</v>
      </c>
      <c r="F15" s="132" t="s">
        <v>195</v>
      </c>
      <c r="G15" s="136">
        <v>0.8</v>
      </c>
      <c r="H15" s="134">
        <v>5.96</v>
      </c>
      <c r="I15" s="135">
        <f t="shared" si="0"/>
        <v>3.5760000000000001</v>
      </c>
      <c r="J15" s="183"/>
    </row>
    <row r="16" spans="1:10" ht="16.5">
      <c r="A16" s="162">
        <v>6</v>
      </c>
      <c r="B16" s="131" t="s">
        <v>337</v>
      </c>
      <c r="C16" s="130">
        <v>0.13</v>
      </c>
      <c r="D16" s="237"/>
      <c r="E16" s="130" t="s">
        <v>74</v>
      </c>
      <c r="F16" s="132" t="s">
        <v>195</v>
      </c>
      <c r="G16" s="136">
        <v>0.8</v>
      </c>
      <c r="H16" s="134">
        <v>13.28</v>
      </c>
      <c r="I16" s="135">
        <f t="shared" si="0"/>
        <v>7.968</v>
      </c>
      <c r="J16" s="183"/>
    </row>
    <row r="17" spans="1:10" ht="16.5">
      <c r="A17" s="162">
        <v>7</v>
      </c>
      <c r="B17" s="131" t="s">
        <v>338</v>
      </c>
      <c r="C17" s="130">
        <v>0.4</v>
      </c>
      <c r="D17" s="237"/>
      <c r="E17" s="130" t="s">
        <v>74</v>
      </c>
      <c r="F17" s="132" t="s">
        <v>195</v>
      </c>
      <c r="G17" s="136">
        <v>0.8</v>
      </c>
      <c r="H17" s="134">
        <v>6.76</v>
      </c>
      <c r="I17" s="135">
        <f t="shared" si="0"/>
        <v>4.056</v>
      </c>
      <c r="J17" s="183"/>
    </row>
    <row r="18" spans="1:10" ht="16.5">
      <c r="A18" s="162">
        <v>8</v>
      </c>
      <c r="B18" s="131" t="s">
        <v>339</v>
      </c>
      <c r="C18" s="130">
        <v>0.24</v>
      </c>
      <c r="D18" s="237"/>
      <c r="E18" s="130" t="s">
        <v>74</v>
      </c>
      <c r="F18" s="132" t="s">
        <v>195</v>
      </c>
      <c r="G18" s="136">
        <v>0.8</v>
      </c>
      <c r="H18" s="134">
        <v>12.48</v>
      </c>
      <c r="I18" s="135">
        <f t="shared" si="0"/>
        <v>7.4880000000000004</v>
      </c>
      <c r="J18" s="183"/>
    </row>
    <row r="19" spans="1:10" ht="16.5">
      <c r="A19" s="162">
        <v>9</v>
      </c>
      <c r="B19" s="131" t="s">
        <v>340</v>
      </c>
      <c r="C19" s="130">
        <v>0.47</v>
      </c>
      <c r="D19" s="237"/>
      <c r="E19" s="130" t="s">
        <v>74</v>
      </c>
      <c r="F19" s="132" t="s">
        <v>195</v>
      </c>
      <c r="G19" s="136">
        <v>0.8</v>
      </c>
      <c r="H19" s="134">
        <v>166.99</v>
      </c>
      <c r="I19" s="135">
        <f t="shared" si="0"/>
        <v>100.19400000000002</v>
      </c>
      <c r="J19" s="183"/>
    </row>
    <row r="20" spans="1:10" ht="19.5" customHeight="1">
      <c r="A20" s="162">
        <v>10</v>
      </c>
      <c r="B20" s="131" t="s">
        <v>341</v>
      </c>
      <c r="C20" s="130">
        <v>0.35</v>
      </c>
      <c r="D20" s="237"/>
      <c r="E20" s="130" t="s">
        <v>74</v>
      </c>
      <c r="F20" s="132" t="s">
        <v>195</v>
      </c>
      <c r="G20" s="136">
        <v>0.8</v>
      </c>
      <c r="H20" s="134">
        <f>108.19+50</f>
        <v>158.19</v>
      </c>
      <c r="I20" s="135">
        <f t="shared" si="0"/>
        <v>94.914000000000001</v>
      </c>
      <c r="J20" s="183"/>
    </row>
    <row r="21" spans="1:10" ht="16.5">
      <c r="A21" s="162">
        <v>11</v>
      </c>
      <c r="B21" s="131" t="s">
        <v>342</v>
      </c>
      <c r="C21" s="130">
        <v>0.49</v>
      </c>
      <c r="D21" s="237"/>
      <c r="E21" s="130" t="s">
        <v>74</v>
      </c>
      <c r="F21" s="132" t="s">
        <v>195</v>
      </c>
      <c r="G21" s="136">
        <v>0.8</v>
      </c>
      <c r="H21" s="134">
        <f>145.28+50</f>
        <v>195.28</v>
      </c>
      <c r="I21" s="135" t="s">
        <v>343</v>
      </c>
      <c r="J21" s="183"/>
    </row>
    <row r="22" spans="1:10" ht="16.5">
      <c r="A22" s="162">
        <v>12</v>
      </c>
      <c r="B22" s="131" t="s">
        <v>344</v>
      </c>
      <c r="C22" s="130">
        <v>0.25</v>
      </c>
      <c r="D22" s="237"/>
      <c r="E22" s="130" t="s">
        <v>74</v>
      </c>
      <c r="F22" s="132" t="s">
        <v>195</v>
      </c>
      <c r="G22" s="136">
        <v>0.6</v>
      </c>
      <c r="H22" s="134">
        <f>39.74+50</f>
        <v>89.740000000000009</v>
      </c>
      <c r="I22" s="135">
        <f t="shared" si="0"/>
        <v>53.844000000000008</v>
      </c>
      <c r="J22" s="183"/>
    </row>
    <row r="23" spans="1:10" ht="28.5">
      <c r="A23" s="162">
        <v>13</v>
      </c>
      <c r="B23" s="131" t="s">
        <v>345</v>
      </c>
      <c r="C23" s="130">
        <v>0.91</v>
      </c>
      <c r="D23" s="237"/>
      <c r="E23" s="130" t="s">
        <v>74</v>
      </c>
      <c r="F23" s="132" t="s">
        <v>195</v>
      </c>
      <c r="G23" s="136">
        <v>0.6</v>
      </c>
      <c r="H23" s="134">
        <f>229.98+50</f>
        <v>279.98</v>
      </c>
      <c r="I23" s="135">
        <f t="shared" si="0"/>
        <v>167.98800000000003</v>
      </c>
      <c r="J23" s="183"/>
    </row>
    <row r="24" spans="1:10" ht="17.25" customHeight="1">
      <c r="A24" s="162">
        <v>14</v>
      </c>
      <c r="B24" s="131" t="s">
        <v>346</v>
      </c>
      <c r="C24" s="130">
        <v>0.15</v>
      </c>
      <c r="D24" s="237"/>
      <c r="E24" s="130" t="s">
        <v>74</v>
      </c>
      <c r="F24" s="132" t="s">
        <v>195</v>
      </c>
      <c r="G24" s="136">
        <v>0.6</v>
      </c>
      <c r="H24" s="134">
        <v>11.23</v>
      </c>
      <c r="I24" s="135">
        <f t="shared" si="0"/>
        <v>6.7380000000000004</v>
      </c>
      <c r="J24" s="183"/>
    </row>
    <row r="25" spans="1:10" ht="28.5">
      <c r="A25" s="162">
        <v>15</v>
      </c>
      <c r="B25" s="131" t="s">
        <v>347</v>
      </c>
      <c r="C25" s="130">
        <v>0.54</v>
      </c>
      <c r="D25" s="237"/>
      <c r="E25" s="130" t="s">
        <v>74</v>
      </c>
      <c r="F25" s="132" t="s">
        <v>195</v>
      </c>
      <c r="G25" s="136">
        <v>0.6</v>
      </c>
      <c r="H25" s="134">
        <v>216.92</v>
      </c>
      <c r="I25" s="135">
        <f t="shared" si="0"/>
        <v>130.15199999999999</v>
      </c>
      <c r="J25" s="183"/>
    </row>
    <row r="26" spans="1:10" ht="16.5">
      <c r="A26" s="162">
        <v>16</v>
      </c>
      <c r="B26" s="131" t="s">
        <v>348</v>
      </c>
      <c r="C26" s="130">
        <v>0.12</v>
      </c>
      <c r="D26" s="237"/>
      <c r="E26" s="130" t="s">
        <v>74</v>
      </c>
      <c r="F26" s="132" t="s">
        <v>195</v>
      </c>
      <c r="G26" s="136">
        <v>0.8</v>
      </c>
      <c r="H26" s="134">
        <v>39.74</v>
      </c>
      <c r="I26" s="135">
        <f t="shared" si="0"/>
        <v>23.844000000000001</v>
      </c>
      <c r="J26" s="183"/>
    </row>
    <row r="27" spans="1:10" ht="18.75" customHeight="1">
      <c r="A27" s="162">
        <v>17</v>
      </c>
      <c r="B27" s="131" t="s">
        <v>349</v>
      </c>
      <c r="C27" s="130">
        <v>1.4</v>
      </c>
      <c r="D27" s="237"/>
      <c r="E27" s="130" t="s">
        <v>74</v>
      </c>
      <c r="F27" s="132" t="s">
        <v>195</v>
      </c>
      <c r="G27" s="136">
        <v>0.6</v>
      </c>
      <c r="H27" s="134">
        <v>370.94</v>
      </c>
      <c r="I27" s="135">
        <f t="shared" si="0"/>
        <v>222.56400000000002</v>
      </c>
      <c r="J27" s="183"/>
    </row>
    <row r="28" spans="1:10" ht="16.5">
      <c r="A28" s="162">
        <v>18</v>
      </c>
      <c r="B28" s="120" t="s">
        <v>350</v>
      </c>
      <c r="C28" s="59">
        <v>2</v>
      </c>
      <c r="D28" s="183" t="s">
        <v>351</v>
      </c>
      <c r="E28" s="137" t="s">
        <v>352</v>
      </c>
      <c r="F28" s="132" t="s">
        <v>195</v>
      </c>
      <c r="G28" s="138">
        <v>0.98</v>
      </c>
      <c r="H28" s="139">
        <v>900</v>
      </c>
      <c r="I28" s="135">
        <f t="shared" si="0"/>
        <v>540</v>
      </c>
      <c r="J28" s="183"/>
    </row>
    <row r="29" spans="1:10" ht="16.5">
      <c r="A29" s="162">
        <v>19</v>
      </c>
      <c r="B29" s="140" t="s">
        <v>353</v>
      </c>
      <c r="C29" s="141">
        <v>2</v>
      </c>
      <c r="D29" s="183"/>
      <c r="E29" s="137" t="s">
        <v>352</v>
      </c>
      <c r="F29" s="132" t="s">
        <v>195</v>
      </c>
      <c r="G29" s="142">
        <v>0.99</v>
      </c>
      <c r="H29" s="139">
        <v>750</v>
      </c>
      <c r="I29" s="135">
        <f t="shared" si="0"/>
        <v>450</v>
      </c>
      <c r="J29" s="183"/>
    </row>
    <row r="30" spans="1:10" ht="16.5">
      <c r="A30" s="162">
        <v>20</v>
      </c>
      <c r="B30" s="143" t="s">
        <v>354</v>
      </c>
      <c r="C30" s="91">
        <v>1</v>
      </c>
      <c r="D30" s="183"/>
      <c r="E30" s="137" t="s">
        <v>352</v>
      </c>
      <c r="F30" s="132" t="s">
        <v>195</v>
      </c>
      <c r="G30" s="144">
        <v>0.99</v>
      </c>
      <c r="H30" s="139">
        <v>320</v>
      </c>
      <c r="I30" s="135">
        <f t="shared" si="0"/>
        <v>192</v>
      </c>
      <c r="J30" s="183"/>
    </row>
    <row r="31" spans="1:10" ht="16.5">
      <c r="A31" s="162">
        <v>21</v>
      </c>
      <c r="B31" s="143" t="s">
        <v>355</v>
      </c>
      <c r="C31" s="91">
        <v>1.2</v>
      </c>
      <c r="D31" s="183"/>
      <c r="E31" s="137" t="s">
        <v>352</v>
      </c>
      <c r="F31" s="132" t="s">
        <v>195</v>
      </c>
      <c r="G31" s="144">
        <v>0.98</v>
      </c>
      <c r="H31" s="139">
        <v>260</v>
      </c>
      <c r="I31" s="135">
        <f t="shared" si="0"/>
        <v>156</v>
      </c>
      <c r="J31" s="183"/>
    </row>
    <row r="32" spans="1:10" ht="16.5">
      <c r="A32" s="162">
        <v>22</v>
      </c>
      <c r="B32" s="143" t="s">
        <v>356</v>
      </c>
      <c r="C32" s="127">
        <v>3</v>
      </c>
      <c r="D32" s="183"/>
      <c r="E32" s="137" t="s">
        <v>352</v>
      </c>
      <c r="F32" s="132" t="s">
        <v>195</v>
      </c>
      <c r="G32" s="144">
        <v>0.98</v>
      </c>
      <c r="H32" s="139">
        <v>360</v>
      </c>
      <c r="I32" s="135">
        <f t="shared" si="0"/>
        <v>216</v>
      </c>
      <c r="J32" s="183"/>
    </row>
    <row r="33" spans="1:10" ht="16.5">
      <c r="A33" s="162">
        <v>23</v>
      </c>
      <c r="B33" s="23" t="s">
        <v>357</v>
      </c>
      <c r="C33" s="122">
        <v>1</v>
      </c>
      <c r="D33" s="183"/>
      <c r="E33" s="137" t="s">
        <v>352</v>
      </c>
      <c r="F33" s="132" t="s">
        <v>195</v>
      </c>
      <c r="G33" s="138">
        <v>0.99</v>
      </c>
      <c r="H33" s="139">
        <v>280</v>
      </c>
      <c r="I33" s="135">
        <f t="shared" si="0"/>
        <v>168</v>
      </c>
      <c r="J33" s="183"/>
    </row>
    <row r="34" spans="1:10" ht="16.5">
      <c r="A34" s="162">
        <v>24</v>
      </c>
      <c r="B34" s="120" t="s">
        <v>358</v>
      </c>
      <c r="C34" s="86">
        <v>0.6</v>
      </c>
      <c r="D34" s="183"/>
      <c r="E34" s="137" t="s">
        <v>352</v>
      </c>
      <c r="F34" s="145" t="s">
        <v>359</v>
      </c>
      <c r="G34" s="138">
        <v>1</v>
      </c>
      <c r="H34" s="139">
        <v>180</v>
      </c>
      <c r="I34" s="135">
        <f t="shared" si="0"/>
        <v>108</v>
      </c>
      <c r="J34" s="183"/>
    </row>
    <row r="35" spans="1:10" ht="15.75">
      <c r="A35" s="162">
        <v>25</v>
      </c>
      <c r="B35" s="146" t="s">
        <v>360</v>
      </c>
      <c r="C35" s="86">
        <v>9.75</v>
      </c>
      <c r="D35" s="183"/>
      <c r="E35" s="137" t="s">
        <v>352</v>
      </c>
      <c r="F35" s="145" t="s">
        <v>361</v>
      </c>
      <c r="G35" s="138">
        <v>0.98</v>
      </c>
      <c r="H35" s="147">
        <v>1935.67</v>
      </c>
      <c r="I35" s="148" t="s">
        <v>362</v>
      </c>
      <c r="J35" s="183"/>
    </row>
    <row r="36" spans="1:10" ht="15.75">
      <c r="A36" s="162">
        <v>26</v>
      </c>
      <c r="B36" s="146" t="s">
        <v>363</v>
      </c>
      <c r="C36" s="59">
        <v>1.05</v>
      </c>
      <c r="D36" s="183"/>
      <c r="E36" s="137" t="s">
        <v>352</v>
      </c>
      <c r="F36" s="145" t="s">
        <v>364</v>
      </c>
      <c r="G36" s="138">
        <v>1</v>
      </c>
      <c r="H36" s="147" t="s">
        <v>365</v>
      </c>
      <c r="I36" s="148" t="s">
        <v>366</v>
      </c>
      <c r="J36" s="183"/>
    </row>
    <row r="37" spans="1:10" ht="15.75">
      <c r="A37" s="162">
        <v>27</v>
      </c>
      <c r="B37" s="146" t="s">
        <v>367</v>
      </c>
      <c r="C37" s="59">
        <v>1.05</v>
      </c>
      <c r="D37" s="183"/>
      <c r="E37" s="137" t="s">
        <v>352</v>
      </c>
      <c r="F37" s="145" t="s">
        <v>364</v>
      </c>
      <c r="G37" s="138">
        <v>1</v>
      </c>
      <c r="H37" s="147" t="s">
        <v>368</v>
      </c>
      <c r="I37" s="148" t="s">
        <v>369</v>
      </c>
      <c r="J37" s="183"/>
    </row>
    <row r="38" spans="1:10" ht="15.75">
      <c r="A38" s="162">
        <v>28</v>
      </c>
      <c r="B38" s="146" t="s">
        <v>370</v>
      </c>
      <c r="C38" s="59">
        <v>0.85</v>
      </c>
      <c r="D38" s="183"/>
      <c r="E38" s="137" t="s">
        <v>352</v>
      </c>
      <c r="F38" s="145" t="s">
        <v>364</v>
      </c>
      <c r="G38" s="138">
        <v>1</v>
      </c>
      <c r="H38" s="147" t="s">
        <v>371</v>
      </c>
      <c r="I38" s="148" t="s">
        <v>259</v>
      </c>
      <c r="J38" s="183"/>
    </row>
    <row r="39" spans="1:10" ht="15.75">
      <c r="A39" s="162">
        <v>29</v>
      </c>
      <c r="B39" s="146" t="s">
        <v>372</v>
      </c>
      <c r="C39" s="86">
        <v>2.6</v>
      </c>
      <c r="D39" s="183"/>
      <c r="E39" s="137" t="s">
        <v>352</v>
      </c>
      <c r="F39" s="145" t="s">
        <v>361</v>
      </c>
      <c r="G39" s="138">
        <v>0.98</v>
      </c>
      <c r="H39" s="147" t="s">
        <v>373</v>
      </c>
      <c r="I39" s="148" t="s">
        <v>374</v>
      </c>
      <c r="J39" s="183"/>
    </row>
    <row r="40" spans="1:10" ht="19.5" customHeight="1">
      <c r="A40" s="162">
        <v>30</v>
      </c>
      <c r="B40" s="146" t="s">
        <v>375</v>
      </c>
      <c r="C40" s="59">
        <v>0.156</v>
      </c>
      <c r="D40" s="183"/>
      <c r="E40" s="137" t="s">
        <v>352</v>
      </c>
      <c r="F40" s="145" t="s">
        <v>364</v>
      </c>
      <c r="G40" s="138">
        <v>1</v>
      </c>
      <c r="H40" s="147" t="s">
        <v>376</v>
      </c>
      <c r="I40" s="148" t="s">
        <v>377</v>
      </c>
      <c r="J40" s="183"/>
    </row>
    <row r="41" spans="1:10" ht="28.5">
      <c r="A41" s="162">
        <v>31</v>
      </c>
      <c r="B41" s="146" t="s">
        <v>378</v>
      </c>
      <c r="C41" s="59">
        <v>6.25</v>
      </c>
      <c r="D41" s="183"/>
      <c r="E41" s="137" t="s">
        <v>352</v>
      </c>
      <c r="F41" s="145" t="s">
        <v>361</v>
      </c>
      <c r="G41" s="138">
        <v>0.98</v>
      </c>
      <c r="H41" s="147" t="s">
        <v>379</v>
      </c>
      <c r="I41" s="148" t="s">
        <v>380</v>
      </c>
      <c r="J41" s="183"/>
    </row>
    <row r="42" spans="1:10" ht="28.5">
      <c r="A42" s="162">
        <v>32</v>
      </c>
      <c r="B42" s="146" t="s">
        <v>381</v>
      </c>
      <c r="C42" s="86">
        <v>0.6</v>
      </c>
      <c r="D42" s="183"/>
      <c r="E42" s="137" t="s">
        <v>352</v>
      </c>
      <c r="F42" s="145" t="s">
        <v>364</v>
      </c>
      <c r="G42" s="138">
        <v>1</v>
      </c>
      <c r="H42" s="147" t="s">
        <v>382</v>
      </c>
      <c r="I42" s="147" t="s">
        <v>219</v>
      </c>
      <c r="J42" s="183"/>
    </row>
    <row r="43" spans="1:10" ht="15.75">
      <c r="A43" s="162">
        <v>33</v>
      </c>
      <c r="B43" s="146" t="s">
        <v>383</v>
      </c>
      <c r="C43" s="59">
        <v>0.98</v>
      </c>
      <c r="D43" s="183"/>
      <c r="E43" s="137" t="s">
        <v>352</v>
      </c>
      <c r="F43" s="145" t="s">
        <v>364</v>
      </c>
      <c r="G43" s="138">
        <v>1</v>
      </c>
      <c r="H43" s="147" t="s">
        <v>384</v>
      </c>
      <c r="I43" s="147" t="s">
        <v>247</v>
      </c>
      <c r="J43" s="183"/>
    </row>
    <row r="44" spans="1:10" ht="16.5">
      <c r="A44" s="162">
        <v>34</v>
      </c>
      <c r="B44" s="146" t="s">
        <v>385</v>
      </c>
      <c r="C44" s="86">
        <v>2.65</v>
      </c>
      <c r="D44" s="183" t="s">
        <v>386</v>
      </c>
      <c r="E44" s="59" t="s">
        <v>74</v>
      </c>
      <c r="F44" s="145" t="s">
        <v>387</v>
      </c>
      <c r="G44" s="149">
        <v>1</v>
      </c>
      <c r="H44" s="132">
        <v>650</v>
      </c>
      <c r="I44" s="150">
        <v>400</v>
      </c>
      <c r="J44" s="183" t="s">
        <v>332</v>
      </c>
    </row>
    <row r="45" spans="1:10" ht="16.5">
      <c r="A45" s="162">
        <v>35</v>
      </c>
      <c r="B45" s="146" t="s">
        <v>388</v>
      </c>
      <c r="C45" s="59">
        <v>0.56000000000000005</v>
      </c>
      <c r="D45" s="183"/>
      <c r="E45" s="59" t="s">
        <v>74</v>
      </c>
      <c r="F45" s="145" t="s">
        <v>387</v>
      </c>
      <c r="G45" s="149">
        <v>1</v>
      </c>
      <c r="H45" s="132">
        <v>75</v>
      </c>
      <c r="I45" s="132">
        <v>50</v>
      </c>
      <c r="J45" s="183"/>
    </row>
    <row r="46" spans="1:10" ht="28.5">
      <c r="A46" s="162">
        <v>36</v>
      </c>
      <c r="B46" s="146" t="s">
        <v>389</v>
      </c>
      <c r="C46" s="59">
        <v>0.7</v>
      </c>
      <c r="D46" s="183"/>
      <c r="E46" s="59" t="s">
        <v>74</v>
      </c>
      <c r="F46" s="145" t="s">
        <v>387</v>
      </c>
      <c r="G46" s="149">
        <v>1</v>
      </c>
      <c r="H46" s="132">
        <v>85</v>
      </c>
      <c r="I46" s="132">
        <v>50</v>
      </c>
      <c r="J46" s="183"/>
    </row>
    <row r="47" spans="1:10" ht="16.5">
      <c r="A47" s="162">
        <v>37</v>
      </c>
      <c r="B47" s="146" t="s">
        <v>390</v>
      </c>
      <c r="C47" s="59">
        <v>0.2</v>
      </c>
      <c r="D47" s="183"/>
      <c r="E47" s="59" t="s">
        <v>74</v>
      </c>
      <c r="F47" s="145" t="s">
        <v>387</v>
      </c>
      <c r="G47" s="149">
        <v>1</v>
      </c>
      <c r="H47" s="132">
        <v>30</v>
      </c>
      <c r="I47" s="132">
        <v>20</v>
      </c>
      <c r="J47" s="183"/>
    </row>
    <row r="48" spans="1:10" ht="28.5">
      <c r="A48" s="162">
        <v>38</v>
      </c>
      <c r="B48" s="146" t="s">
        <v>391</v>
      </c>
      <c r="C48" s="86">
        <v>0.7</v>
      </c>
      <c r="D48" s="183"/>
      <c r="E48" s="59" t="s">
        <v>74</v>
      </c>
      <c r="F48" s="145" t="s">
        <v>387</v>
      </c>
      <c r="G48" s="149">
        <v>1</v>
      </c>
      <c r="H48" s="132">
        <v>85</v>
      </c>
      <c r="I48" s="132">
        <v>45</v>
      </c>
      <c r="J48" s="183"/>
    </row>
    <row r="49" spans="1:10" ht="16.5">
      <c r="A49" s="162">
        <v>39</v>
      </c>
      <c r="B49" s="146" t="s">
        <v>392</v>
      </c>
      <c r="C49" s="59">
        <v>0.38</v>
      </c>
      <c r="D49" s="183"/>
      <c r="E49" s="59" t="s">
        <v>74</v>
      </c>
      <c r="F49" s="145" t="s">
        <v>387</v>
      </c>
      <c r="G49" s="149">
        <v>1</v>
      </c>
      <c r="H49" s="132">
        <v>45</v>
      </c>
      <c r="I49" s="132">
        <v>35</v>
      </c>
      <c r="J49" s="183"/>
    </row>
    <row r="50" spans="1:10" ht="16.5">
      <c r="A50" s="162">
        <v>40</v>
      </c>
      <c r="B50" s="146" t="s">
        <v>393</v>
      </c>
      <c r="C50" s="59">
        <v>0.2</v>
      </c>
      <c r="D50" s="183"/>
      <c r="E50" s="59" t="s">
        <v>74</v>
      </c>
      <c r="F50" s="145" t="s">
        <v>387</v>
      </c>
      <c r="G50" s="149">
        <v>1</v>
      </c>
      <c r="H50" s="132">
        <v>85</v>
      </c>
      <c r="I50" s="132">
        <v>60</v>
      </c>
      <c r="J50" s="183"/>
    </row>
    <row r="51" spans="1:10" ht="28.5">
      <c r="A51" s="162">
        <v>41</v>
      </c>
      <c r="B51" s="146" t="s">
        <v>394</v>
      </c>
      <c r="C51" s="86">
        <v>0.55000000000000004</v>
      </c>
      <c r="D51" s="183"/>
      <c r="E51" s="59" t="s">
        <v>74</v>
      </c>
      <c r="F51" s="145" t="s">
        <v>387</v>
      </c>
      <c r="G51" s="149">
        <v>1</v>
      </c>
      <c r="H51" s="132">
        <v>125</v>
      </c>
      <c r="I51" s="132">
        <v>75</v>
      </c>
      <c r="J51" s="183"/>
    </row>
    <row r="52" spans="1:10" ht="16.5">
      <c r="A52" s="162">
        <v>42</v>
      </c>
      <c r="B52" s="146" t="s">
        <v>395</v>
      </c>
      <c r="C52" s="59">
        <v>1.22</v>
      </c>
      <c r="D52" s="183"/>
      <c r="E52" s="59" t="s">
        <v>74</v>
      </c>
      <c r="F52" s="145" t="s">
        <v>387</v>
      </c>
      <c r="G52" s="149">
        <v>1</v>
      </c>
      <c r="H52" s="132">
        <v>350</v>
      </c>
      <c r="I52" s="132">
        <v>180</v>
      </c>
      <c r="J52" s="183"/>
    </row>
    <row r="53" spans="1:10" ht="16.5">
      <c r="A53" s="162">
        <v>43</v>
      </c>
      <c r="B53" s="146" t="s">
        <v>396</v>
      </c>
      <c r="C53" s="86">
        <v>1</v>
      </c>
      <c r="D53" s="183"/>
      <c r="E53" s="59" t="s">
        <v>74</v>
      </c>
      <c r="F53" s="145" t="s">
        <v>387</v>
      </c>
      <c r="G53" s="149">
        <v>1</v>
      </c>
      <c r="H53" s="132">
        <v>120</v>
      </c>
      <c r="I53" s="132">
        <v>90</v>
      </c>
      <c r="J53" s="183"/>
    </row>
    <row r="54" spans="1:10" ht="16.5">
      <c r="A54" s="162">
        <v>44</v>
      </c>
      <c r="B54" s="146" t="s">
        <v>397</v>
      </c>
      <c r="C54" s="151">
        <v>0.16</v>
      </c>
      <c r="D54" s="183"/>
      <c r="E54" s="59" t="s">
        <v>74</v>
      </c>
      <c r="F54" s="145" t="s">
        <v>387</v>
      </c>
      <c r="G54" s="149">
        <v>1</v>
      </c>
      <c r="H54" s="132">
        <v>30</v>
      </c>
      <c r="I54" s="132">
        <v>20</v>
      </c>
      <c r="J54" s="183"/>
    </row>
    <row r="55" spans="1:10" ht="16.5">
      <c r="A55" s="162">
        <v>45</v>
      </c>
      <c r="B55" s="146" t="s">
        <v>398</v>
      </c>
      <c r="C55" s="151">
        <v>1.76</v>
      </c>
      <c r="D55" s="183"/>
      <c r="E55" s="59" t="s">
        <v>74</v>
      </c>
      <c r="F55" s="145" t="s">
        <v>387</v>
      </c>
      <c r="G55" s="149">
        <v>1</v>
      </c>
      <c r="H55" s="132">
        <v>475</v>
      </c>
      <c r="I55" s="132">
        <v>250</v>
      </c>
      <c r="J55" s="183"/>
    </row>
    <row r="56" spans="1:10" ht="16.5">
      <c r="A56" s="162">
        <v>46</v>
      </c>
      <c r="B56" s="152" t="s">
        <v>399</v>
      </c>
      <c r="C56" s="151">
        <v>0.16</v>
      </c>
      <c r="D56" s="183"/>
      <c r="E56" s="59" t="s">
        <v>74</v>
      </c>
      <c r="F56" s="145" t="s">
        <v>387</v>
      </c>
      <c r="G56" s="149">
        <v>1</v>
      </c>
      <c r="H56" s="132">
        <v>30</v>
      </c>
      <c r="I56" s="132">
        <v>20</v>
      </c>
      <c r="J56" s="183"/>
    </row>
    <row r="57" spans="1:10" ht="28.5">
      <c r="A57" s="162">
        <v>47</v>
      </c>
      <c r="B57" s="152" t="s">
        <v>400</v>
      </c>
      <c r="C57" s="151">
        <v>0.16</v>
      </c>
      <c r="D57" s="183"/>
      <c r="E57" s="59" t="s">
        <v>74</v>
      </c>
      <c r="F57" s="145" t="s">
        <v>387</v>
      </c>
      <c r="G57" s="149">
        <v>1</v>
      </c>
      <c r="H57" s="132">
        <v>30</v>
      </c>
      <c r="I57" s="132">
        <v>20</v>
      </c>
      <c r="J57" s="183"/>
    </row>
    <row r="58" spans="1:10" ht="16.5">
      <c r="A58" s="162">
        <v>48</v>
      </c>
      <c r="B58" s="152" t="s">
        <v>401</v>
      </c>
      <c r="C58" s="151">
        <v>0.35</v>
      </c>
      <c r="D58" s="183"/>
      <c r="E58" s="59" t="s">
        <v>74</v>
      </c>
      <c r="F58" s="145" t="s">
        <v>387</v>
      </c>
      <c r="G58" s="149">
        <v>1</v>
      </c>
      <c r="H58" s="132">
        <v>75</v>
      </c>
      <c r="I58" s="132">
        <v>45</v>
      </c>
      <c r="J58" s="183"/>
    </row>
    <row r="59" spans="1:10" ht="16.5">
      <c r="A59" s="162">
        <v>49</v>
      </c>
      <c r="B59" s="152" t="s">
        <v>402</v>
      </c>
      <c r="C59" s="151">
        <v>0.24</v>
      </c>
      <c r="D59" s="183"/>
      <c r="E59" s="59" t="s">
        <v>74</v>
      </c>
      <c r="F59" s="145" t="s">
        <v>387</v>
      </c>
      <c r="G59" s="149">
        <v>1</v>
      </c>
      <c r="H59" s="132">
        <v>25</v>
      </c>
      <c r="I59" s="132">
        <v>20</v>
      </c>
      <c r="J59" s="183"/>
    </row>
    <row r="60" spans="1:10" ht="28.5">
      <c r="A60" s="162">
        <v>50</v>
      </c>
      <c r="B60" s="152" t="s">
        <v>403</v>
      </c>
      <c r="C60" s="151">
        <v>0.35</v>
      </c>
      <c r="D60" s="183"/>
      <c r="E60" s="59" t="s">
        <v>74</v>
      </c>
      <c r="F60" s="145" t="s">
        <v>387</v>
      </c>
      <c r="G60" s="149">
        <v>1</v>
      </c>
      <c r="H60" s="132">
        <v>90</v>
      </c>
      <c r="I60" s="132">
        <v>55</v>
      </c>
      <c r="J60" s="183"/>
    </row>
    <row r="61" spans="1:10" ht="28.5">
      <c r="A61" s="162">
        <v>51</v>
      </c>
      <c r="B61" s="152" t="s">
        <v>404</v>
      </c>
      <c r="C61" s="122">
        <v>0.7</v>
      </c>
      <c r="D61" s="183"/>
      <c r="E61" s="59" t="s">
        <v>74</v>
      </c>
      <c r="F61" s="145" t="s">
        <v>387</v>
      </c>
      <c r="G61" s="149">
        <v>1</v>
      </c>
      <c r="H61" s="132">
        <v>200</v>
      </c>
      <c r="I61" s="132">
        <v>130</v>
      </c>
      <c r="J61" s="183"/>
    </row>
    <row r="62" spans="1:10" ht="28.5">
      <c r="A62" s="162">
        <v>52</v>
      </c>
      <c r="B62" s="152" t="s">
        <v>405</v>
      </c>
      <c r="C62" s="122">
        <v>0.3</v>
      </c>
      <c r="D62" s="183"/>
      <c r="E62" s="59" t="s">
        <v>74</v>
      </c>
      <c r="F62" s="145" t="s">
        <v>387</v>
      </c>
      <c r="G62" s="149">
        <v>1</v>
      </c>
      <c r="H62" s="132">
        <v>125</v>
      </c>
      <c r="I62" s="132">
        <v>90</v>
      </c>
      <c r="J62" s="183"/>
    </row>
    <row r="63" spans="1:10" ht="28.5">
      <c r="A63" s="162">
        <v>53</v>
      </c>
      <c r="B63" s="152" t="s">
        <v>406</v>
      </c>
      <c r="C63" s="151">
        <v>0.46</v>
      </c>
      <c r="D63" s="183"/>
      <c r="E63" s="59" t="s">
        <v>74</v>
      </c>
      <c r="F63" s="145" t="s">
        <v>387</v>
      </c>
      <c r="G63" s="149">
        <v>1</v>
      </c>
      <c r="H63" s="132">
        <v>125</v>
      </c>
      <c r="I63" s="132">
        <v>85</v>
      </c>
      <c r="J63" s="183"/>
    </row>
    <row r="64" spans="1:10" ht="16.5">
      <c r="A64" s="162">
        <v>54</v>
      </c>
      <c r="B64" s="152" t="s">
        <v>407</v>
      </c>
      <c r="C64" s="151">
        <v>0.25800000000000001</v>
      </c>
      <c r="D64" s="183"/>
      <c r="E64" s="59" t="s">
        <v>74</v>
      </c>
      <c r="F64" s="145" t="s">
        <v>387</v>
      </c>
      <c r="G64" s="149">
        <v>1</v>
      </c>
      <c r="H64" s="132">
        <v>35</v>
      </c>
      <c r="I64" s="132">
        <v>20</v>
      </c>
      <c r="J64" s="183"/>
    </row>
    <row r="65" spans="1:10" ht="28.5">
      <c r="A65" s="162">
        <v>55</v>
      </c>
      <c r="B65" s="152" t="s">
        <v>408</v>
      </c>
      <c r="C65" s="122">
        <v>3</v>
      </c>
      <c r="D65" s="183"/>
      <c r="E65" s="59" t="s">
        <v>74</v>
      </c>
      <c r="F65" s="145" t="s">
        <v>387</v>
      </c>
      <c r="G65" s="149">
        <v>1</v>
      </c>
      <c r="H65" s="132">
        <v>285</v>
      </c>
      <c r="I65" s="132">
        <v>135</v>
      </c>
      <c r="J65" s="183"/>
    </row>
    <row r="66" spans="1:10" ht="16.5">
      <c r="A66" s="162">
        <v>56</v>
      </c>
      <c r="B66" s="152" t="s">
        <v>409</v>
      </c>
      <c r="C66" s="122">
        <v>1.1000000000000001</v>
      </c>
      <c r="D66" s="183"/>
      <c r="E66" s="59" t="s">
        <v>74</v>
      </c>
      <c r="F66" s="145" t="s">
        <v>387</v>
      </c>
      <c r="G66" s="149">
        <v>1</v>
      </c>
      <c r="H66" s="132">
        <v>150</v>
      </c>
      <c r="I66" s="132">
        <v>75</v>
      </c>
      <c r="J66" s="183"/>
    </row>
    <row r="67" spans="1:10" ht="16.5">
      <c r="A67" s="162">
        <v>57</v>
      </c>
      <c r="B67" s="152" t="s">
        <v>410</v>
      </c>
      <c r="C67" s="153">
        <v>0.97799999999999998</v>
      </c>
      <c r="D67" s="183"/>
      <c r="E67" s="59" t="s">
        <v>74</v>
      </c>
      <c r="F67" s="145" t="s">
        <v>387</v>
      </c>
      <c r="G67" s="149">
        <v>1</v>
      </c>
      <c r="H67" s="132">
        <v>225</v>
      </c>
      <c r="I67" s="132">
        <v>130</v>
      </c>
      <c r="J67" s="183"/>
    </row>
    <row r="68" spans="1:10" ht="28.5">
      <c r="A68" s="162">
        <v>58</v>
      </c>
      <c r="B68" s="152" t="s">
        <v>411</v>
      </c>
      <c r="C68" s="59">
        <v>0.625</v>
      </c>
      <c r="D68" s="183"/>
      <c r="E68" s="59" t="s">
        <v>74</v>
      </c>
      <c r="F68" s="145" t="s">
        <v>387</v>
      </c>
      <c r="G68" s="149">
        <v>1</v>
      </c>
      <c r="H68" s="132">
        <v>150</v>
      </c>
      <c r="I68" s="132">
        <v>75</v>
      </c>
      <c r="J68" s="183"/>
    </row>
    <row r="69" spans="1:10" ht="15">
      <c r="A69" s="236" t="s">
        <v>412</v>
      </c>
      <c r="B69" s="236"/>
      <c r="C69" s="236"/>
      <c r="D69" s="236"/>
      <c r="E69" s="236"/>
      <c r="F69" s="236"/>
      <c r="G69" s="236"/>
      <c r="H69" s="236"/>
      <c r="I69" s="236"/>
      <c r="J69" s="236"/>
    </row>
    <row r="70" spans="1:10">
      <c r="A70" s="59">
        <v>59</v>
      </c>
      <c r="B70" s="120" t="s">
        <v>413</v>
      </c>
      <c r="C70" s="59">
        <v>5.46</v>
      </c>
      <c r="D70" s="183" t="s">
        <v>414</v>
      </c>
      <c r="E70" s="59" t="s">
        <v>415</v>
      </c>
      <c r="F70" s="130" t="s">
        <v>416</v>
      </c>
      <c r="G70" s="96">
        <v>0.2</v>
      </c>
      <c r="H70" s="86">
        <f>2400*10%</f>
        <v>240</v>
      </c>
      <c r="I70" s="154">
        <f>H70*G70</f>
        <v>48</v>
      </c>
      <c r="J70" s="183" t="s">
        <v>417</v>
      </c>
    </row>
    <row r="71" spans="1:10">
      <c r="A71" s="141">
        <v>60</v>
      </c>
      <c r="B71" s="120" t="s">
        <v>418</v>
      </c>
      <c r="C71" s="141">
        <v>0.5</v>
      </c>
      <c r="D71" s="183"/>
      <c r="E71" s="141" t="s">
        <v>415</v>
      </c>
      <c r="F71" s="130" t="s">
        <v>416</v>
      </c>
      <c r="G71" s="155">
        <v>0.25</v>
      </c>
      <c r="H71" s="154">
        <f>100*10%</f>
        <v>10</v>
      </c>
      <c r="I71" s="154">
        <f>H71*G71</f>
        <v>2.5</v>
      </c>
      <c r="J71" s="183"/>
    </row>
    <row r="72" spans="1:10">
      <c r="A72" s="59">
        <v>61</v>
      </c>
      <c r="B72" s="120" t="s">
        <v>419</v>
      </c>
      <c r="C72" s="91">
        <v>1</v>
      </c>
      <c r="D72" s="183"/>
      <c r="E72" s="156" t="s">
        <v>415</v>
      </c>
      <c r="F72" s="130" t="s">
        <v>416</v>
      </c>
      <c r="G72" s="155">
        <v>0.22</v>
      </c>
      <c r="H72" s="154">
        <f>380*10%</f>
        <v>38</v>
      </c>
      <c r="I72" s="154">
        <f>H72*G72</f>
        <v>8.36</v>
      </c>
      <c r="J72" s="183"/>
    </row>
    <row r="73" spans="1:10">
      <c r="A73" s="160">
        <v>62</v>
      </c>
      <c r="B73" s="120" t="s">
        <v>420</v>
      </c>
      <c r="C73" s="91">
        <v>1.7</v>
      </c>
      <c r="D73" s="183"/>
      <c r="E73" s="156" t="s">
        <v>415</v>
      </c>
      <c r="F73" s="130" t="s">
        <v>416</v>
      </c>
      <c r="G73" s="155">
        <v>0.2</v>
      </c>
      <c r="H73" s="154">
        <f>350*10%</f>
        <v>35</v>
      </c>
      <c r="I73" s="154">
        <f>H73*G73</f>
        <v>7</v>
      </c>
      <c r="J73" s="183"/>
    </row>
    <row r="74" spans="1:10" ht="28.5">
      <c r="A74" s="141">
        <v>63</v>
      </c>
      <c r="B74" s="120" t="s">
        <v>421</v>
      </c>
      <c r="C74" s="127">
        <v>0.45</v>
      </c>
      <c r="D74" s="183"/>
      <c r="E74" s="156" t="s">
        <v>415</v>
      </c>
      <c r="F74" s="130" t="s">
        <v>416</v>
      </c>
      <c r="G74" s="155">
        <v>0.3</v>
      </c>
      <c r="H74" s="154">
        <f>50*10%</f>
        <v>5</v>
      </c>
      <c r="I74" s="154">
        <f>H74*G74</f>
        <v>1.5</v>
      </c>
      <c r="J74" s="183"/>
    </row>
    <row r="75" spans="1:10">
      <c r="A75" s="160">
        <v>64</v>
      </c>
      <c r="B75" s="23" t="s">
        <v>422</v>
      </c>
      <c r="C75" s="59">
        <v>1.25</v>
      </c>
      <c r="D75" s="183" t="s">
        <v>423</v>
      </c>
      <c r="E75" s="59" t="s">
        <v>424</v>
      </c>
      <c r="F75" s="130" t="s">
        <v>416</v>
      </c>
      <c r="G75" s="96">
        <v>0.2</v>
      </c>
      <c r="H75" s="183">
        <f>800*10%</f>
        <v>80</v>
      </c>
      <c r="I75" s="154">
        <f t="shared" ref="I75:I104" si="1">H75*G75</f>
        <v>16</v>
      </c>
      <c r="J75" s="183"/>
    </row>
    <row r="76" spans="1:10">
      <c r="A76" s="160">
        <v>65</v>
      </c>
      <c r="B76" s="23" t="s">
        <v>425</v>
      </c>
      <c r="C76" s="141">
        <v>1.21</v>
      </c>
      <c r="D76" s="183"/>
      <c r="E76" s="141" t="s">
        <v>424</v>
      </c>
      <c r="F76" s="130" t="s">
        <v>416</v>
      </c>
      <c r="G76" s="155">
        <v>0.23</v>
      </c>
      <c r="H76" s="183"/>
      <c r="I76" s="154">
        <f t="shared" si="1"/>
        <v>0</v>
      </c>
      <c r="J76" s="183"/>
    </row>
    <row r="77" spans="1:10">
      <c r="A77" s="141">
        <v>66</v>
      </c>
      <c r="B77" s="23" t="s">
        <v>426</v>
      </c>
      <c r="C77" s="91">
        <v>0.87</v>
      </c>
      <c r="D77" s="183"/>
      <c r="E77" s="156" t="s">
        <v>424</v>
      </c>
      <c r="F77" s="130" t="s">
        <v>416</v>
      </c>
      <c r="G77" s="155">
        <v>0.24</v>
      </c>
      <c r="H77" s="183"/>
      <c r="I77" s="154">
        <f t="shared" si="1"/>
        <v>0</v>
      </c>
      <c r="J77" s="183"/>
    </row>
    <row r="78" spans="1:10">
      <c r="A78" s="160">
        <v>67</v>
      </c>
      <c r="B78" s="23" t="s">
        <v>427</v>
      </c>
      <c r="C78" s="91">
        <v>0.8</v>
      </c>
      <c r="D78" s="231" t="s">
        <v>428</v>
      </c>
      <c r="E78" s="156" t="s">
        <v>429</v>
      </c>
      <c r="F78" s="130" t="s">
        <v>416</v>
      </c>
      <c r="G78" s="155">
        <v>0.25</v>
      </c>
      <c r="H78" s="59">
        <f>700*10%</f>
        <v>70</v>
      </c>
      <c r="I78" s="154">
        <f t="shared" si="1"/>
        <v>17.5</v>
      </c>
      <c r="J78" s="183"/>
    </row>
    <row r="79" spans="1:10">
      <c r="A79" s="160">
        <v>68</v>
      </c>
      <c r="B79" s="23" t="s">
        <v>430</v>
      </c>
      <c r="C79" s="127">
        <v>1.2</v>
      </c>
      <c r="D79" s="231"/>
      <c r="E79" s="156" t="s">
        <v>431</v>
      </c>
      <c r="F79" s="130" t="s">
        <v>416</v>
      </c>
      <c r="G79" s="96">
        <v>0.23</v>
      </c>
      <c r="H79" s="59">
        <f>400*10%</f>
        <v>40</v>
      </c>
      <c r="I79" s="154">
        <f t="shared" si="1"/>
        <v>9.2000000000000011</v>
      </c>
      <c r="J79" s="183"/>
    </row>
    <row r="80" spans="1:10">
      <c r="A80" s="141">
        <v>69</v>
      </c>
      <c r="B80" s="23" t="s">
        <v>432</v>
      </c>
      <c r="C80" s="122">
        <v>1.1000000000000001</v>
      </c>
      <c r="D80" s="231" t="s">
        <v>428</v>
      </c>
      <c r="E80" s="156" t="s">
        <v>431</v>
      </c>
      <c r="F80" s="130" t="s">
        <v>416</v>
      </c>
      <c r="G80" s="96">
        <v>0.21</v>
      </c>
      <c r="H80" s="59">
        <f>550*10%</f>
        <v>55</v>
      </c>
      <c r="I80" s="154">
        <f t="shared" si="1"/>
        <v>11.549999999999999</v>
      </c>
      <c r="J80" s="183" t="s">
        <v>417</v>
      </c>
    </row>
    <row r="81" spans="1:10">
      <c r="A81" s="160">
        <v>70</v>
      </c>
      <c r="B81" s="23" t="s">
        <v>433</v>
      </c>
      <c r="C81" s="86">
        <v>2.5</v>
      </c>
      <c r="D81" s="231"/>
      <c r="E81" s="156" t="s">
        <v>431</v>
      </c>
      <c r="F81" s="130" t="s">
        <v>416</v>
      </c>
      <c r="G81" s="96">
        <v>0.2</v>
      </c>
      <c r="H81" s="59">
        <f>2000*10%</f>
        <v>200</v>
      </c>
      <c r="I81" s="154">
        <f t="shared" si="1"/>
        <v>40</v>
      </c>
      <c r="J81" s="183"/>
    </row>
    <row r="82" spans="1:10">
      <c r="A82" s="160">
        <v>71</v>
      </c>
      <c r="B82" s="23" t="s">
        <v>350</v>
      </c>
      <c r="C82" s="157">
        <v>5.5</v>
      </c>
      <c r="D82" s="231"/>
      <c r="E82" s="156" t="s">
        <v>431</v>
      </c>
      <c r="F82" s="130" t="s">
        <v>416</v>
      </c>
      <c r="G82" s="155">
        <v>0.18</v>
      </c>
      <c r="H82" s="59">
        <v>320</v>
      </c>
      <c r="I82" s="154">
        <f t="shared" si="1"/>
        <v>57.599999999999994</v>
      </c>
      <c r="J82" s="183"/>
    </row>
    <row r="83" spans="1:10">
      <c r="A83" s="141">
        <v>72</v>
      </c>
      <c r="B83" s="23" t="s">
        <v>434</v>
      </c>
      <c r="C83" s="151">
        <v>0.3</v>
      </c>
      <c r="D83" s="183" t="s">
        <v>435</v>
      </c>
      <c r="E83" s="59" t="s">
        <v>431</v>
      </c>
      <c r="F83" s="130" t="s">
        <v>416</v>
      </c>
      <c r="G83" s="96">
        <v>0.25</v>
      </c>
      <c r="H83" s="59">
        <f>170*10%</f>
        <v>17</v>
      </c>
      <c r="I83" s="154">
        <f t="shared" si="1"/>
        <v>4.25</v>
      </c>
      <c r="J83" s="183"/>
    </row>
    <row r="84" spans="1:10">
      <c r="A84" s="160">
        <v>73</v>
      </c>
      <c r="B84" s="23" t="s">
        <v>436</v>
      </c>
      <c r="C84" s="151">
        <v>0.56999999999999995</v>
      </c>
      <c r="D84" s="183"/>
      <c r="E84" s="137">
        <v>42824</v>
      </c>
      <c r="F84" s="130" t="s">
        <v>416</v>
      </c>
      <c r="G84" s="96">
        <v>0.3</v>
      </c>
      <c r="H84" s="59">
        <v>18</v>
      </c>
      <c r="I84" s="154">
        <f t="shared" si="1"/>
        <v>5.3999999999999995</v>
      </c>
      <c r="J84" s="183"/>
    </row>
    <row r="85" spans="1:10">
      <c r="A85" s="160">
        <v>74</v>
      </c>
      <c r="B85" s="23" t="s">
        <v>437</v>
      </c>
      <c r="C85" s="151">
        <v>0.73</v>
      </c>
      <c r="D85" s="183"/>
      <c r="E85" s="59" t="s">
        <v>431</v>
      </c>
      <c r="F85" s="130" t="s">
        <v>416</v>
      </c>
      <c r="G85" s="96">
        <v>0.25</v>
      </c>
      <c r="H85" s="59">
        <v>15</v>
      </c>
      <c r="I85" s="154">
        <f t="shared" si="1"/>
        <v>3.75</v>
      </c>
      <c r="J85" s="183"/>
    </row>
    <row r="86" spans="1:10">
      <c r="A86" s="141">
        <v>75</v>
      </c>
      <c r="B86" s="23" t="s">
        <v>438</v>
      </c>
      <c r="C86" s="151">
        <v>0.57999999999999996</v>
      </c>
      <c r="D86" s="183"/>
      <c r="E86" s="59" t="s">
        <v>78</v>
      </c>
      <c r="F86" s="130" t="s">
        <v>416</v>
      </c>
      <c r="G86" s="96">
        <v>0.2</v>
      </c>
      <c r="H86" s="86">
        <v>25</v>
      </c>
      <c r="I86" s="154">
        <f t="shared" si="1"/>
        <v>5</v>
      </c>
      <c r="J86" s="183"/>
    </row>
    <row r="87" spans="1:10">
      <c r="A87" s="160">
        <v>76</v>
      </c>
      <c r="B87" s="23" t="s">
        <v>439</v>
      </c>
      <c r="C87" s="151">
        <v>0.34</v>
      </c>
      <c r="D87" s="183"/>
      <c r="E87" s="59" t="s">
        <v>440</v>
      </c>
      <c r="F87" s="130" t="s">
        <v>416</v>
      </c>
      <c r="G87" s="96">
        <v>0.18</v>
      </c>
      <c r="H87" s="59">
        <v>5</v>
      </c>
      <c r="I87" s="154">
        <f t="shared" si="1"/>
        <v>0.89999999999999991</v>
      </c>
      <c r="J87" s="183"/>
    </row>
    <row r="88" spans="1:10">
      <c r="A88" s="160">
        <v>77</v>
      </c>
      <c r="B88" s="23" t="s">
        <v>441</v>
      </c>
      <c r="C88" s="151">
        <v>2.65</v>
      </c>
      <c r="D88" s="183"/>
      <c r="E88" s="59" t="s">
        <v>78</v>
      </c>
      <c r="F88" s="130" t="s">
        <v>416</v>
      </c>
      <c r="G88" s="96">
        <v>0.19</v>
      </c>
      <c r="H88" s="59">
        <f>700*10%</f>
        <v>70</v>
      </c>
      <c r="I88" s="154">
        <f t="shared" si="1"/>
        <v>13.3</v>
      </c>
      <c r="J88" s="183"/>
    </row>
    <row r="89" spans="1:10">
      <c r="A89" s="141">
        <v>78</v>
      </c>
      <c r="B89" s="23" t="s">
        <v>442</v>
      </c>
      <c r="C89" s="151">
        <v>2.4</v>
      </c>
      <c r="D89" s="183"/>
      <c r="E89" s="59" t="s">
        <v>78</v>
      </c>
      <c r="F89" s="130" t="s">
        <v>416</v>
      </c>
      <c r="G89" s="96">
        <v>0.2</v>
      </c>
      <c r="H89" s="59">
        <f>180*10%</f>
        <v>18</v>
      </c>
      <c r="I89" s="154">
        <f t="shared" si="1"/>
        <v>3.6</v>
      </c>
      <c r="J89" s="183"/>
    </row>
    <row r="90" spans="1:10">
      <c r="A90" s="160">
        <v>79</v>
      </c>
      <c r="B90" s="23" t="s">
        <v>443</v>
      </c>
      <c r="C90" s="151">
        <v>0.27</v>
      </c>
      <c r="D90" s="183"/>
      <c r="E90" s="137">
        <v>42824</v>
      </c>
      <c r="F90" s="130" t="s">
        <v>416</v>
      </c>
      <c r="G90" s="96">
        <v>0.1</v>
      </c>
      <c r="H90" s="59">
        <f>100*10%</f>
        <v>10</v>
      </c>
      <c r="I90" s="154">
        <f t="shared" si="1"/>
        <v>1</v>
      </c>
      <c r="J90" s="183"/>
    </row>
    <row r="91" spans="1:10">
      <c r="A91" s="160">
        <v>80</v>
      </c>
      <c r="B91" s="23" t="s">
        <v>444</v>
      </c>
      <c r="C91" s="151">
        <v>0.57999999999999996</v>
      </c>
      <c r="D91" s="183"/>
      <c r="E91" s="137">
        <v>42824</v>
      </c>
      <c r="F91" s="130" t="s">
        <v>416</v>
      </c>
      <c r="G91" s="96">
        <v>0.15</v>
      </c>
      <c r="H91" s="59">
        <f>96*10%</f>
        <v>9.6000000000000014</v>
      </c>
      <c r="I91" s="154">
        <f t="shared" si="1"/>
        <v>1.4400000000000002</v>
      </c>
      <c r="J91" s="183"/>
    </row>
    <row r="92" spans="1:10">
      <c r="A92" s="141">
        <v>81</v>
      </c>
      <c r="B92" s="23" t="s">
        <v>21</v>
      </c>
      <c r="C92" s="151">
        <v>2.1</v>
      </c>
      <c r="D92" s="183"/>
      <c r="E92" s="137">
        <v>42824</v>
      </c>
      <c r="F92" s="130" t="s">
        <v>416</v>
      </c>
      <c r="G92" s="96">
        <v>0.2</v>
      </c>
      <c r="H92" s="59">
        <f>1240*10%</f>
        <v>124</v>
      </c>
      <c r="I92" s="154">
        <f t="shared" si="1"/>
        <v>24.8</v>
      </c>
      <c r="J92" s="183"/>
    </row>
    <row r="93" spans="1:10" ht="28.5">
      <c r="A93" s="160">
        <v>82</v>
      </c>
      <c r="B93" s="23" t="s">
        <v>445</v>
      </c>
      <c r="C93" s="59">
        <v>0.37</v>
      </c>
      <c r="D93" s="183"/>
      <c r="E93" s="59" t="s">
        <v>431</v>
      </c>
      <c r="F93" s="130" t="s">
        <v>416</v>
      </c>
      <c r="G93" s="96">
        <v>0.1</v>
      </c>
      <c r="H93" s="86">
        <f>96*10%</f>
        <v>9.6000000000000014</v>
      </c>
      <c r="I93" s="154">
        <f t="shared" si="1"/>
        <v>0.96000000000000019</v>
      </c>
      <c r="J93" s="183"/>
    </row>
    <row r="94" spans="1:10">
      <c r="A94" s="160">
        <v>83</v>
      </c>
      <c r="B94" s="23" t="s">
        <v>446</v>
      </c>
      <c r="C94" s="59">
        <v>3.1</v>
      </c>
      <c r="D94" s="183"/>
      <c r="E94" s="137">
        <v>42824</v>
      </c>
      <c r="F94" s="130" t="s">
        <v>416</v>
      </c>
      <c r="G94" s="96">
        <v>0.2</v>
      </c>
      <c r="H94" s="59">
        <f>1300*10%</f>
        <v>130</v>
      </c>
      <c r="I94" s="154">
        <f t="shared" si="1"/>
        <v>26</v>
      </c>
      <c r="J94" s="183"/>
    </row>
    <row r="95" spans="1:10">
      <c r="A95" s="141">
        <v>84</v>
      </c>
      <c r="B95" s="23" t="s">
        <v>447</v>
      </c>
      <c r="C95" s="59">
        <v>0.75</v>
      </c>
      <c r="D95" s="183"/>
      <c r="E95" s="59" t="s">
        <v>431</v>
      </c>
      <c r="F95" s="130" t="s">
        <v>416</v>
      </c>
      <c r="G95" s="96">
        <v>0.3</v>
      </c>
      <c r="H95" s="86">
        <f>225*10%</f>
        <v>22.5</v>
      </c>
      <c r="I95" s="154">
        <f t="shared" si="1"/>
        <v>6.75</v>
      </c>
      <c r="J95" s="183"/>
    </row>
    <row r="96" spans="1:10">
      <c r="A96" s="160">
        <v>85</v>
      </c>
      <c r="B96" s="23" t="s">
        <v>448</v>
      </c>
      <c r="C96" s="151">
        <v>5.25</v>
      </c>
      <c r="D96" s="183" t="s">
        <v>449</v>
      </c>
      <c r="E96" s="59" t="s">
        <v>450</v>
      </c>
      <c r="F96" s="130" t="s">
        <v>416</v>
      </c>
      <c r="G96" s="96">
        <v>0.2</v>
      </c>
      <c r="H96" s="158">
        <f>2000*10%</f>
        <v>200</v>
      </c>
      <c r="I96" s="154">
        <f t="shared" si="1"/>
        <v>40</v>
      </c>
      <c r="J96" s="183"/>
    </row>
    <row r="97" spans="1:10">
      <c r="A97" s="160">
        <v>86</v>
      </c>
      <c r="B97" s="23" t="s">
        <v>451</v>
      </c>
      <c r="C97" s="151">
        <v>3.75</v>
      </c>
      <c r="D97" s="183"/>
      <c r="E97" s="59" t="s">
        <v>450</v>
      </c>
      <c r="F97" s="130" t="s">
        <v>416</v>
      </c>
      <c r="G97" s="96">
        <v>0.15</v>
      </c>
      <c r="H97" s="158">
        <v>330</v>
      </c>
      <c r="I97" s="154">
        <f>H97*15%</f>
        <v>49.5</v>
      </c>
      <c r="J97" s="183"/>
    </row>
    <row r="98" spans="1:10">
      <c r="A98" s="141">
        <v>87</v>
      </c>
      <c r="B98" s="23" t="s">
        <v>452</v>
      </c>
      <c r="C98" s="151">
        <v>0.43</v>
      </c>
      <c r="D98" s="183"/>
      <c r="E98" s="59" t="s">
        <v>450</v>
      </c>
      <c r="F98" s="130" t="s">
        <v>416</v>
      </c>
      <c r="G98" s="96">
        <v>0.22</v>
      </c>
      <c r="H98" s="158">
        <v>20</v>
      </c>
      <c r="I98" s="154">
        <f t="shared" si="1"/>
        <v>4.4000000000000004</v>
      </c>
      <c r="J98" s="183"/>
    </row>
    <row r="99" spans="1:10">
      <c r="A99" s="160">
        <v>88</v>
      </c>
      <c r="B99" s="23" t="s">
        <v>453</v>
      </c>
      <c r="C99" s="151">
        <v>0.64</v>
      </c>
      <c r="D99" s="183"/>
      <c r="E99" s="59" t="s">
        <v>450</v>
      </c>
      <c r="F99" s="130" t="s">
        <v>416</v>
      </c>
      <c r="G99" s="96">
        <v>0.24</v>
      </c>
      <c r="H99" s="158">
        <v>15</v>
      </c>
      <c r="I99" s="154">
        <v>145</v>
      </c>
      <c r="J99" s="183"/>
    </row>
    <row r="100" spans="1:10">
      <c r="A100" s="160">
        <v>89</v>
      </c>
      <c r="B100" s="23" t="s">
        <v>454</v>
      </c>
      <c r="C100" s="151">
        <v>0.6</v>
      </c>
      <c r="D100" s="183"/>
      <c r="E100" s="59" t="s">
        <v>450</v>
      </c>
      <c r="F100" s="130" t="s">
        <v>416</v>
      </c>
      <c r="G100" s="96">
        <v>0.25</v>
      </c>
      <c r="H100" s="158">
        <v>30</v>
      </c>
      <c r="I100" s="154">
        <f t="shared" si="1"/>
        <v>7.5</v>
      </c>
      <c r="J100" s="183"/>
    </row>
    <row r="101" spans="1:10">
      <c r="A101" s="141">
        <v>90</v>
      </c>
      <c r="B101" s="27" t="s">
        <v>455</v>
      </c>
      <c r="C101" s="59">
        <v>2.7</v>
      </c>
      <c r="D101" s="183"/>
      <c r="E101" s="59" t="s">
        <v>456</v>
      </c>
      <c r="F101" s="130" t="s">
        <v>416</v>
      </c>
      <c r="G101" s="96">
        <v>0.24</v>
      </c>
      <c r="H101" s="159">
        <v>245</v>
      </c>
      <c r="I101" s="154">
        <f t="shared" si="1"/>
        <v>58.8</v>
      </c>
      <c r="J101" s="183"/>
    </row>
    <row r="102" spans="1:10">
      <c r="A102" s="160">
        <v>91</v>
      </c>
      <c r="B102" s="27" t="s">
        <v>457</v>
      </c>
      <c r="C102" s="59">
        <v>1.8</v>
      </c>
      <c r="D102" s="183"/>
      <c r="E102" s="59" t="s">
        <v>458</v>
      </c>
      <c r="F102" s="130" t="s">
        <v>416</v>
      </c>
      <c r="G102" s="96">
        <v>0.21</v>
      </c>
      <c r="H102" s="159">
        <v>80</v>
      </c>
      <c r="I102" s="154">
        <f t="shared" si="1"/>
        <v>16.8</v>
      </c>
      <c r="J102" s="183"/>
    </row>
    <row r="103" spans="1:10">
      <c r="A103" s="160">
        <v>92</v>
      </c>
      <c r="B103" s="27" t="s">
        <v>21</v>
      </c>
      <c r="C103" s="151">
        <v>3.2</v>
      </c>
      <c r="D103" s="183"/>
      <c r="E103" s="59" t="s">
        <v>458</v>
      </c>
      <c r="F103" s="130" t="s">
        <v>416</v>
      </c>
      <c r="G103" s="96">
        <v>0.23</v>
      </c>
      <c r="H103" s="159">
        <v>150</v>
      </c>
      <c r="I103" s="154">
        <f>H103*23%</f>
        <v>34.5</v>
      </c>
      <c r="J103" s="183"/>
    </row>
    <row r="104" spans="1:10">
      <c r="A104" s="141">
        <v>93</v>
      </c>
      <c r="B104" s="27" t="s">
        <v>459</v>
      </c>
      <c r="C104" s="59">
        <v>1.7</v>
      </c>
      <c r="D104" s="183"/>
      <c r="E104" s="59" t="s">
        <v>458</v>
      </c>
      <c r="F104" s="130" t="s">
        <v>416</v>
      </c>
      <c r="G104" s="96">
        <v>0.15</v>
      </c>
      <c r="H104" s="159">
        <f>208*10%</f>
        <v>20.8</v>
      </c>
      <c r="I104" s="154">
        <f t="shared" si="1"/>
        <v>3.12</v>
      </c>
      <c r="J104" s="183"/>
    </row>
    <row r="105" spans="1:10">
      <c r="A105" s="160">
        <v>94</v>
      </c>
      <c r="B105" s="27" t="s">
        <v>460</v>
      </c>
      <c r="C105" s="59">
        <v>1.5</v>
      </c>
      <c r="D105" s="183"/>
      <c r="E105" s="59" t="s">
        <v>458</v>
      </c>
      <c r="F105" s="130" t="s">
        <v>416</v>
      </c>
      <c r="G105" s="96">
        <v>0.18</v>
      </c>
      <c r="H105" s="159">
        <f>720*10%</f>
        <v>72</v>
      </c>
      <c r="I105" s="154">
        <f>H105*18%</f>
        <v>12.959999999999999</v>
      </c>
      <c r="J105" s="183"/>
    </row>
    <row r="107" spans="1:10" ht="22.5" customHeight="1">
      <c r="A107" s="181" t="s">
        <v>217</v>
      </c>
      <c r="B107" s="181"/>
      <c r="C107" s="181"/>
      <c r="D107" s="181"/>
      <c r="E107" s="181"/>
      <c r="F107" s="181"/>
      <c r="G107" s="181"/>
      <c r="H107" s="181"/>
      <c r="I107" s="181"/>
      <c r="J107" s="181"/>
    </row>
    <row r="108" spans="1:10" ht="20.25" customHeight="1">
      <c r="A108" s="56"/>
      <c r="B108" s="56" t="s">
        <v>218</v>
      </c>
      <c r="C108" s="56"/>
      <c r="D108" s="56"/>
      <c r="E108" s="56"/>
      <c r="F108" s="56"/>
      <c r="G108" s="56"/>
      <c r="H108" s="56"/>
      <c r="I108" s="56"/>
      <c r="J108" s="56"/>
    </row>
    <row r="109" spans="1:10" ht="15" customHeight="1">
      <c r="A109" s="85" t="s">
        <v>461</v>
      </c>
      <c r="B109" s="29" t="s">
        <v>220</v>
      </c>
      <c r="C109" s="86">
        <v>5.25</v>
      </c>
      <c r="D109" s="87" t="s">
        <v>221</v>
      </c>
      <c r="E109" s="88" t="s">
        <v>222</v>
      </c>
      <c r="F109" s="89" t="s">
        <v>223</v>
      </c>
      <c r="G109" s="90">
        <v>0.8</v>
      </c>
      <c r="H109" s="217">
        <v>2150</v>
      </c>
      <c r="I109" s="217">
        <v>880</v>
      </c>
      <c r="J109" s="183" t="s">
        <v>224</v>
      </c>
    </row>
    <row r="110" spans="1:10" ht="28.5">
      <c r="A110" s="85" t="s">
        <v>463</v>
      </c>
      <c r="B110" s="29" t="s">
        <v>225</v>
      </c>
      <c r="C110" s="86">
        <v>2</v>
      </c>
      <c r="D110" s="91" t="s">
        <v>226</v>
      </c>
      <c r="E110" s="88" t="s">
        <v>222</v>
      </c>
      <c r="F110" s="89" t="s">
        <v>223</v>
      </c>
      <c r="G110" s="90">
        <v>0.2</v>
      </c>
      <c r="H110" s="217"/>
      <c r="I110" s="217"/>
      <c r="J110" s="183"/>
    </row>
    <row r="111" spans="1:10" ht="28.5">
      <c r="A111" s="85" t="s">
        <v>464</v>
      </c>
      <c r="B111" s="29" t="s">
        <v>227</v>
      </c>
      <c r="C111" s="86">
        <v>2.9</v>
      </c>
      <c r="D111" s="92" t="s">
        <v>228</v>
      </c>
      <c r="E111" s="88" t="s">
        <v>222</v>
      </c>
      <c r="F111" s="89" t="s">
        <v>223</v>
      </c>
      <c r="G111" s="90">
        <v>0.7</v>
      </c>
      <c r="H111" s="217"/>
      <c r="I111" s="217"/>
      <c r="J111" s="183"/>
    </row>
    <row r="112" spans="1:10" ht="15">
      <c r="A112" s="85" t="s">
        <v>465</v>
      </c>
      <c r="B112" s="29" t="s">
        <v>229</v>
      </c>
      <c r="C112" s="86">
        <v>1.8</v>
      </c>
      <c r="D112" s="218" t="s">
        <v>221</v>
      </c>
      <c r="E112" s="88" t="s">
        <v>222</v>
      </c>
      <c r="F112" s="89" t="s">
        <v>223</v>
      </c>
      <c r="G112" s="90">
        <v>0.3</v>
      </c>
      <c r="H112" s="217"/>
      <c r="I112" s="217"/>
      <c r="J112" s="183"/>
    </row>
    <row r="113" spans="1:10" ht="15">
      <c r="A113" s="85" t="s">
        <v>466</v>
      </c>
      <c r="B113" s="29" t="s">
        <v>230</v>
      </c>
      <c r="C113" s="59">
        <v>1.0900000000000001</v>
      </c>
      <c r="D113" s="218"/>
      <c r="E113" s="88" t="s">
        <v>222</v>
      </c>
      <c r="F113" s="89" t="s">
        <v>223</v>
      </c>
      <c r="G113" s="90">
        <v>0.3</v>
      </c>
      <c r="H113" s="217"/>
      <c r="I113" s="217"/>
      <c r="J113" s="183"/>
    </row>
    <row r="114" spans="1:10" ht="15">
      <c r="A114" s="85" t="s">
        <v>467</v>
      </c>
      <c r="B114" s="29" t="s">
        <v>231</v>
      </c>
      <c r="C114" s="93">
        <v>0.89</v>
      </c>
      <c r="D114" s="218"/>
      <c r="E114" s="88" t="s">
        <v>222</v>
      </c>
      <c r="F114" s="89" t="s">
        <v>223</v>
      </c>
      <c r="G114" s="90">
        <v>0.5</v>
      </c>
      <c r="H114" s="217"/>
      <c r="I114" s="217"/>
      <c r="J114" s="183"/>
    </row>
    <row r="115" spans="1:10" ht="15">
      <c r="A115" s="85" t="s">
        <v>468</v>
      </c>
      <c r="B115" s="29" t="s">
        <v>232</v>
      </c>
      <c r="C115" s="94">
        <v>0.4</v>
      </c>
      <c r="D115" s="218"/>
      <c r="E115" s="88" t="s">
        <v>222</v>
      </c>
      <c r="F115" s="89" t="s">
        <v>223</v>
      </c>
      <c r="G115" s="90">
        <v>0.4</v>
      </c>
      <c r="H115" s="217"/>
      <c r="I115" s="217"/>
      <c r="J115" s="183"/>
    </row>
    <row r="116" spans="1:10" ht="15">
      <c r="A116" s="85" t="s">
        <v>469</v>
      </c>
      <c r="B116" s="29" t="s">
        <v>233</v>
      </c>
      <c r="C116" s="86">
        <v>1</v>
      </c>
      <c r="D116" s="218"/>
      <c r="E116" s="88" t="s">
        <v>222</v>
      </c>
      <c r="F116" s="89" t="s">
        <v>223</v>
      </c>
      <c r="G116" s="90">
        <v>0.55000000000000004</v>
      </c>
      <c r="H116" s="217"/>
      <c r="I116" s="217"/>
      <c r="J116" s="183"/>
    </row>
    <row r="117" spans="1:10" ht="15">
      <c r="A117" s="85" t="s">
        <v>470</v>
      </c>
      <c r="B117" s="29" t="s">
        <v>234</v>
      </c>
      <c r="C117" s="93">
        <v>0.8</v>
      </c>
      <c r="D117" s="218"/>
      <c r="E117" s="88" t="s">
        <v>222</v>
      </c>
      <c r="F117" s="89" t="s">
        <v>223</v>
      </c>
      <c r="G117" s="90">
        <v>1</v>
      </c>
      <c r="H117" s="217"/>
      <c r="I117" s="217"/>
      <c r="J117" s="183"/>
    </row>
    <row r="118" spans="1:10" ht="28.5">
      <c r="A118" s="85" t="s">
        <v>471</v>
      </c>
      <c r="B118" s="29" t="s">
        <v>235</v>
      </c>
      <c r="C118" s="86">
        <v>1</v>
      </c>
      <c r="D118" s="91" t="s">
        <v>226</v>
      </c>
      <c r="E118" s="88" t="s">
        <v>222</v>
      </c>
      <c r="F118" s="89" t="s">
        <v>223</v>
      </c>
      <c r="G118" s="90">
        <v>0.8</v>
      </c>
      <c r="H118" s="217"/>
      <c r="I118" s="217"/>
      <c r="J118" s="183"/>
    </row>
    <row r="119" spans="1:10" ht="15">
      <c r="A119" s="85"/>
      <c r="B119" s="38" t="s">
        <v>236</v>
      </c>
      <c r="C119" s="95">
        <f>SUM(C109:C118)</f>
        <v>17.130000000000003</v>
      </c>
      <c r="D119" s="91"/>
      <c r="E119" s="88"/>
      <c r="F119" s="88"/>
      <c r="G119" s="96"/>
      <c r="H119" s="97"/>
      <c r="I119" s="97"/>
      <c r="J119" s="183"/>
    </row>
    <row r="120" spans="1:10" ht="20.25" customHeight="1">
      <c r="A120" s="49"/>
      <c r="B120" s="56" t="s">
        <v>237</v>
      </c>
      <c r="C120" s="86"/>
      <c r="D120" s="86"/>
      <c r="E120" s="88"/>
      <c r="F120" s="88"/>
      <c r="G120" s="96"/>
      <c r="H120" s="98"/>
      <c r="I120" s="98"/>
      <c r="J120" s="183"/>
    </row>
    <row r="121" spans="1:10" ht="15">
      <c r="A121" s="99" t="s">
        <v>472</v>
      </c>
      <c r="B121" s="29" t="s">
        <v>238</v>
      </c>
      <c r="C121" s="86">
        <v>1.4</v>
      </c>
      <c r="D121" s="219" t="s">
        <v>239</v>
      </c>
      <c r="E121" s="100" t="s">
        <v>222</v>
      </c>
      <c r="F121" s="89" t="s">
        <v>223</v>
      </c>
      <c r="G121" s="101">
        <v>0.7</v>
      </c>
      <c r="H121" s="220" t="s">
        <v>240</v>
      </c>
      <c r="I121" s="220" t="s">
        <v>241</v>
      </c>
      <c r="J121" s="183"/>
    </row>
    <row r="122" spans="1:10" ht="15">
      <c r="A122" s="99" t="s">
        <v>473</v>
      </c>
      <c r="B122" s="29" t="s">
        <v>242</v>
      </c>
      <c r="C122" s="86">
        <v>0.9</v>
      </c>
      <c r="D122" s="219"/>
      <c r="E122" s="100" t="s">
        <v>222</v>
      </c>
      <c r="F122" s="89" t="s">
        <v>223</v>
      </c>
      <c r="G122" s="101">
        <v>0.7</v>
      </c>
      <c r="H122" s="221"/>
      <c r="I122" s="221"/>
      <c r="J122" s="183"/>
    </row>
    <row r="123" spans="1:10" ht="15">
      <c r="A123" s="99" t="s">
        <v>474</v>
      </c>
      <c r="B123" s="102" t="s">
        <v>243</v>
      </c>
      <c r="C123" s="86">
        <v>10.5</v>
      </c>
      <c r="D123" s="219"/>
      <c r="E123" s="100" t="s">
        <v>222</v>
      </c>
      <c r="F123" s="89" t="s">
        <v>223</v>
      </c>
      <c r="G123" s="101">
        <v>0.7</v>
      </c>
      <c r="H123" s="221"/>
      <c r="I123" s="221"/>
      <c r="J123" s="183"/>
    </row>
    <row r="124" spans="1:10" ht="15">
      <c r="A124" s="99"/>
      <c r="B124" s="103" t="s">
        <v>236</v>
      </c>
      <c r="C124" s="95">
        <f>SUM(C121:C123)</f>
        <v>12.8</v>
      </c>
      <c r="D124" s="104"/>
      <c r="E124" s="88"/>
      <c r="F124" s="88"/>
      <c r="G124" s="96"/>
      <c r="H124" s="105"/>
      <c r="I124" s="105"/>
      <c r="J124" s="183"/>
    </row>
    <row r="125" spans="1:10" ht="21" customHeight="1">
      <c r="A125" s="49"/>
      <c r="B125" s="56" t="s">
        <v>244</v>
      </c>
      <c r="C125" s="106"/>
      <c r="D125" s="106"/>
      <c r="E125" s="88"/>
      <c r="F125" s="88"/>
      <c r="G125" s="96"/>
      <c r="H125" s="98"/>
      <c r="I125" s="98"/>
      <c r="J125" s="183"/>
    </row>
    <row r="126" spans="1:10" ht="15">
      <c r="A126" s="99" t="s">
        <v>475</v>
      </c>
      <c r="B126" s="29" t="s">
        <v>245</v>
      </c>
      <c r="C126" s="86">
        <v>3</v>
      </c>
      <c r="D126" s="222" t="s">
        <v>239</v>
      </c>
      <c r="E126" s="88" t="s">
        <v>222</v>
      </c>
      <c r="F126" s="89" t="s">
        <v>223</v>
      </c>
      <c r="G126" s="107">
        <v>0.8</v>
      </c>
      <c r="H126" s="223">
        <v>855</v>
      </c>
      <c r="I126" s="223">
        <v>635</v>
      </c>
      <c r="J126" s="183"/>
    </row>
    <row r="127" spans="1:10" ht="15">
      <c r="A127" s="99" t="s">
        <v>476</v>
      </c>
      <c r="B127" s="29" t="s">
        <v>246</v>
      </c>
      <c r="C127" s="86">
        <v>8</v>
      </c>
      <c r="D127" s="222"/>
      <c r="E127" s="88" t="s">
        <v>222</v>
      </c>
      <c r="F127" s="89" t="s">
        <v>223</v>
      </c>
      <c r="G127" s="107">
        <v>0.8</v>
      </c>
      <c r="H127" s="224"/>
      <c r="I127" s="224"/>
      <c r="J127" s="183"/>
    </row>
    <row r="128" spans="1:10" ht="15">
      <c r="A128" s="99" t="s">
        <v>477</v>
      </c>
      <c r="B128" s="29" t="s">
        <v>248</v>
      </c>
      <c r="C128" s="86">
        <v>5.76</v>
      </c>
      <c r="D128" s="222"/>
      <c r="E128" s="88" t="s">
        <v>222</v>
      </c>
      <c r="F128" s="89" t="s">
        <v>223</v>
      </c>
      <c r="G128" s="107">
        <v>0.8</v>
      </c>
      <c r="H128" s="224"/>
      <c r="I128" s="224"/>
      <c r="J128" s="183"/>
    </row>
    <row r="129" spans="1:10" ht="15">
      <c r="A129" s="99" t="s">
        <v>478</v>
      </c>
      <c r="B129" s="108" t="s">
        <v>249</v>
      </c>
      <c r="C129" s="109">
        <v>7.5</v>
      </c>
      <c r="D129" s="222"/>
      <c r="E129" s="88" t="s">
        <v>222</v>
      </c>
      <c r="F129" s="89" t="s">
        <v>223</v>
      </c>
      <c r="G129" s="107">
        <v>0.8</v>
      </c>
      <c r="H129" s="224"/>
      <c r="I129" s="224"/>
      <c r="J129" s="183"/>
    </row>
    <row r="130" spans="1:10" ht="15">
      <c r="A130" s="99" t="s">
        <v>479</v>
      </c>
      <c r="B130" s="110" t="s">
        <v>250</v>
      </c>
      <c r="C130" s="109">
        <v>0.6</v>
      </c>
      <c r="D130" s="222"/>
      <c r="E130" s="88" t="s">
        <v>222</v>
      </c>
      <c r="F130" s="89" t="s">
        <v>223</v>
      </c>
      <c r="G130" s="107">
        <v>0.95</v>
      </c>
      <c r="H130" s="224"/>
      <c r="I130" s="224"/>
      <c r="J130" s="183"/>
    </row>
    <row r="131" spans="1:10" ht="15">
      <c r="A131" s="99" t="s">
        <v>480</v>
      </c>
      <c r="B131" s="108" t="s">
        <v>251</v>
      </c>
      <c r="C131" s="53">
        <v>0.54</v>
      </c>
      <c r="D131" s="222"/>
      <c r="E131" s="88" t="s">
        <v>222</v>
      </c>
      <c r="F131" s="89" t="s">
        <v>223</v>
      </c>
      <c r="G131" s="107">
        <v>0.95</v>
      </c>
      <c r="H131" s="224"/>
      <c r="I131" s="224"/>
      <c r="J131" s="183"/>
    </row>
    <row r="132" spans="1:10" ht="15">
      <c r="A132" s="99" t="s">
        <v>481</v>
      </c>
      <c r="B132" s="108" t="s">
        <v>252</v>
      </c>
      <c r="C132" s="53">
        <v>1.04</v>
      </c>
      <c r="D132" s="222"/>
      <c r="E132" s="88" t="s">
        <v>222</v>
      </c>
      <c r="F132" s="89" t="s">
        <v>223</v>
      </c>
      <c r="G132" s="107">
        <v>0.95</v>
      </c>
      <c r="H132" s="224"/>
      <c r="I132" s="224"/>
      <c r="J132" s="183"/>
    </row>
    <row r="133" spans="1:10" ht="15">
      <c r="A133" s="99" t="s">
        <v>482</v>
      </c>
      <c r="B133" s="108" t="s">
        <v>253</v>
      </c>
      <c r="C133" s="53">
        <v>0.3</v>
      </c>
      <c r="D133" s="222"/>
      <c r="E133" s="88" t="s">
        <v>222</v>
      </c>
      <c r="F133" s="89" t="s">
        <v>223</v>
      </c>
      <c r="G133" s="107">
        <v>0.95</v>
      </c>
      <c r="H133" s="224"/>
      <c r="I133" s="224"/>
      <c r="J133" s="183"/>
    </row>
    <row r="134" spans="1:10" ht="15">
      <c r="A134" s="111"/>
      <c r="B134" s="112" t="s">
        <v>236</v>
      </c>
      <c r="C134" s="113">
        <f>SUM(C126:C133)</f>
        <v>26.74</v>
      </c>
      <c r="D134" s="104"/>
      <c r="E134" s="88"/>
      <c r="F134" s="88"/>
      <c r="G134" s="96"/>
      <c r="H134" s="98"/>
      <c r="I134" s="98"/>
      <c r="J134" s="114"/>
    </row>
    <row r="135" spans="1:10" ht="19.5" customHeight="1">
      <c r="A135" s="49"/>
      <c r="B135" s="56" t="s">
        <v>254</v>
      </c>
      <c r="C135" s="106"/>
      <c r="D135" s="106"/>
      <c r="E135" s="88"/>
      <c r="F135" s="88"/>
      <c r="G135" s="96"/>
      <c r="H135" s="98"/>
      <c r="I135" s="98"/>
      <c r="J135" s="114"/>
    </row>
    <row r="136" spans="1:10" ht="15">
      <c r="A136" s="85" t="s">
        <v>483</v>
      </c>
      <c r="B136" s="29" t="s">
        <v>255</v>
      </c>
      <c r="C136" s="86">
        <v>4</v>
      </c>
      <c r="D136" s="225" t="s">
        <v>226</v>
      </c>
      <c r="E136" s="88" t="s">
        <v>222</v>
      </c>
      <c r="F136" s="89" t="s">
        <v>223</v>
      </c>
      <c r="G136" s="107">
        <v>0.3</v>
      </c>
      <c r="H136" s="224">
        <v>3200</v>
      </c>
      <c r="I136" s="224">
        <v>1545</v>
      </c>
      <c r="J136" s="183" t="s">
        <v>224</v>
      </c>
    </row>
    <row r="137" spans="1:10" ht="15">
      <c r="A137" s="85" t="s">
        <v>462</v>
      </c>
      <c r="B137" s="29" t="s">
        <v>256</v>
      </c>
      <c r="C137" s="93">
        <v>0.9</v>
      </c>
      <c r="D137" s="225"/>
      <c r="E137" s="88" t="s">
        <v>222</v>
      </c>
      <c r="F137" s="89" t="s">
        <v>223</v>
      </c>
      <c r="G137" s="107">
        <v>0.6</v>
      </c>
      <c r="H137" s="224"/>
      <c r="I137" s="224"/>
      <c r="J137" s="183"/>
    </row>
    <row r="138" spans="1:10" ht="15">
      <c r="A138" s="85" t="s">
        <v>484</v>
      </c>
      <c r="B138" s="29" t="s">
        <v>257</v>
      </c>
      <c r="C138" s="86">
        <v>4</v>
      </c>
      <c r="D138" s="225"/>
      <c r="E138" s="88" t="s">
        <v>222</v>
      </c>
      <c r="F138" s="89" t="s">
        <v>223</v>
      </c>
      <c r="G138" s="107">
        <v>0.4</v>
      </c>
      <c r="H138" s="224"/>
      <c r="I138" s="224"/>
      <c r="J138" s="183"/>
    </row>
    <row r="139" spans="1:10" ht="15">
      <c r="A139" s="85" t="s">
        <v>485</v>
      </c>
      <c r="B139" s="110" t="s">
        <v>258</v>
      </c>
      <c r="C139" s="109">
        <v>1</v>
      </c>
      <c r="D139" s="225"/>
      <c r="E139" s="88" t="s">
        <v>222</v>
      </c>
      <c r="F139" s="89" t="s">
        <v>223</v>
      </c>
      <c r="G139" s="107">
        <v>0.4</v>
      </c>
      <c r="H139" s="224"/>
      <c r="I139" s="224"/>
      <c r="J139" s="183"/>
    </row>
    <row r="140" spans="1:10" ht="15">
      <c r="A140" s="85" t="s">
        <v>486</v>
      </c>
      <c r="B140" s="110" t="s">
        <v>260</v>
      </c>
      <c r="C140" s="115">
        <v>0.11</v>
      </c>
      <c r="D140" s="225"/>
      <c r="E140" s="88" t="s">
        <v>222</v>
      </c>
      <c r="F140" s="89" t="s">
        <v>223</v>
      </c>
      <c r="G140" s="107">
        <v>0.4</v>
      </c>
      <c r="H140" s="224"/>
      <c r="I140" s="224"/>
      <c r="J140" s="183"/>
    </row>
    <row r="141" spans="1:10" ht="15">
      <c r="A141" s="85" t="s">
        <v>487</v>
      </c>
      <c r="B141" s="110" t="s">
        <v>261</v>
      </c>
      <c r="C141" s="109">
        <v>1.3</v>
      </c>
      <c r="D141" s="225"/>
      <c r="E141" s="88" t="s">
        <v>222</v>
      </c>
      <c r="F141" s="89" t="s">
        <v>223</v>
      </c>
      <c r="G141" s="107">
        <v>0.4</v>
      </c>
      <c r="H141" s="224"/>
      <c r="I141" s="224"/>
      <c r="J141" s="183"/>
    </row>
    <row r="142" spans="1:10" ht="15">
      <c r="A142" s="85" t="s">
        <v>377</v>
      </c>
      <c r="B142" s="110" t="s">
        <v>262</v>
      </c>
      <c r="C142" s="115">
        <v>0.3</v>
      </c>
      <c r="D142" s="225"/>
      <c r="E142" s="88" t="s">
        <v>222</v>
      </c>
      <c r="F142" s="89" t="s">
        <v>223</v>
      </c>
      <c r="G142" s="107">
        <v>0.65</v>
      </c>
      <c r="H142" s="224"/>
      <c r="I142" s="224"/>
      <c r="J142" s="183"/>
    </row>
    <row r="143" spans="1:10" ht="15">
      <c r="A143" s="85" t="s">
        <v>488</v>
      </c>
      <c r="B143" s="110" t="s">
        <v>263</v>
      </c>
      <c r="C143" s="115">
        <v>0.85</v>
      </c>
      <c r="D143" s="225"/>
      <c r="E143" s="88" t="s">
        <v>222</v>
      </c>
      <c r="F143" s="89" t="s">
        <v>223</v>
      </c>
      <c r="G143" s="107">
        <v>0.4</v>
      </c>
      <c r="H143" s="224"/>
      <c r="I143" s="224"/>
      <c r="J143" s="183"/>
    </row>
    <row r="144" spans="1:10" ht="15">
      <c r="A144" s="85" t="s">
        <v>489</v>
      </c>
      <c r="B144" s="29" t="s">
        <v>264</v>
      </c>
      <c r="C144" s="86">
        <v>1.1000000000000001</v>
      </c>
      <c r="D144" s="225"/>
      <c r="E144" s="88" t="s">
        <v>222</v>
      </c>
      <c r="F144" s="89" t="s">
        <v>223</v>
      </c>
      <c r="G144" s="107">
        <v>0.5</v>
      </c>
      <c r="H144" s="224"/>
      <c r="I144" s="224"/>
      <c r="J144" s="183"/>
    </row>
    <row r="145" spans="1:10" ht="15">
      <c r="A145" s="85" t="s">
        <v>490</v>
      </c>
      <c r="B145" s="29" t="s">
        <v>265</v>
      </c>
      <c r="C145" s="86">
        <v>1</v>
      </c>
      <c r="D145" s="225"/>
      <c r="E145" s="88" t="s">
        <v>222</v>
      </c>
      <c r="F145" s="89" t="s">
        <v>223</v>
      </c>
      <c r="G145" s="107">
        <v>0.45</v>
      </c>
      <c r="H145" s="224"/>
      <c r="I145" s="224"/>
      <c r="J145" s="183"/>
    </row>
    <row r="146" spans="1:10" ht="15">
      <c r="A146" s="85" t="s">
        <v>491</v>
      </c>
      <c r="B146" s="29" t="s">
        <v>266</v>
      </c>
      <c r="C146" s="86">
        <v>1.2</v>
      </c>
      <c r="D146" s="225"/>
      <c r="E146" s="88" t="s">
        <v>222</v>
      </c>
      <c r="F146" s="89" t="s">
        <v>223</v>
      </c>
      <c r="G146" s="107">
        <v>0.4</v>
      </c>
      <c r="H146" s="224"/>
      <c r="I146" s="224"/>
      <c r="J146" s="183"/>
    </row>
    <row r="147" spans="1:10" ht="15">
      <c r="A147" s="85" t="s">
        <v>492</v>
      </c>
      <c r="B147" s="29" t="s">
        <v>267</v>
      </c>
      <c r="C147" s="93">
        <v>0.89</v>
      </c>
      <c r="D147" s="225"/>
      <c r="E147" s="88" t="s">
        <v>222</v>
      </c>
      <c r="F147" s="89" t="s">
        <v>223</v>
      </c>
      <c r="G147" s="107">
        <v>0.5</v>
      </c>
      <c r="H147" s="224"/>
      <c r="I147" s="224"/>
      <c r="J147" s="183"/>
    </row>
    <row r="148" spans="1:10" ht="15">
      <c r="A148" s="85" t="s">
        <v>493</v>
      </c>
      <c r="B148" s="29" t="s">
        <v>268</v>
      </c>
      <c r="C148" s="93">
        <v>0.75</v>
      </c>
      <c r="D148" s="225"/>
      <c r="E148" s="88" t="s">
        <v>222</v>
      </c>
      <c r="F148" s="89" t="s">
        <v>223</v>
      </c>
      <c r="G148" s="107">
        <v>0.45</v>
      </c>
      <c r="H148" s="224"/>
      <c r="I148" s="224"/>
      <c r="J148" s="183"/>
    </row>
    <row r="149" spans="1:10" ht="15">
      <c r="A149" s="85" t="s">
        <v>494</v>
      </c>
      <c r="B149" s="29" t="s">
        <v>269</v>
      </c>
      <c r="C149" s="86">
        <v>1.1000000000000001</v>
      </c>
      <c r="D149" s="225"/>
      <c r="E149" s="88" t="s">
        <v>222</v>
      </c>
      <c r="F149" s="89" t="s">
        <v>223</v>
      </c>
      <c r="G149" s="107">
        <v>0.45</v>
      </c>
      <c r="H149" s="224"/>
      <c r="I149" s="224"/>
      <c r="J149" s="183"/>
    </row>
    <row r="150" spans="1:10" ht="15">
      <c r="A150" s="85" t="s">
        <v>495</v>
      </c>
      <c r="B150" s="29" t="s">
        <v>270</v>
      </c>
      <c r="C150" s="93">
        <v>0.45</v>
      </c>
      <c r="D150" s="225"/>
      <c r="E150" s="88" t="s">
        <v>222</v>
      </c>
      <c r="F150" s="89" t="s">
        <v>223</v>
      </c>
      <c r="G150" s="107">
        <v>0.1</v>
      </c>
      <c r="H150" s="224"/>
      <c r="I150" s="224"/>
      <c r="J150" s="183"/>
    </row>
    <row r="151" spans="1:10" ht="15">
      <c r="A151" s="85" t="s">
        <v>496</v>
      </c>
      <c r="B151" s="29" t="s">
        <v>271</v>
      </c>
      <c r="C151" s="93">
        <v>0.45</v>
      </c>
      <c r="D151" s="225"/>
      <c r="E151" s="88" t="s">
        <v>222</v>
      </c>
      <c r="F151" s="89" t="s">
        <v>223</v>
      </c>
      <c r="G151" s="107">
        <v>0.45</v>
      </c>
      <c r="H151" s="224"/>
      <c r="I151" s="224"/>
      <c r="J151" s="183"/>
    </row>
    <row r="152" spans="1:10" ht="28.5">
      <c r="A152" s="85" t="s">
        <v>497</v>
      </c>
      <c r="B152" s="116" t="s">
        <v>272</v>
      </c>
      <c r="C152" s="93">
        <v>0.5</v>
      </c>
      <c r="D152" s="225"/>
      <c r="E152" s="88" t="s">
        <v>222</v>
      </c>
      <c r="F152" s="89" t="s">
        <v>223</v>
      </c>
      <c r="G152" s="107">
        <v>0.1</v>
      </c>
      <c r="H152" s="224"/>
      <c r="I152" s="224"/>
      <c r="J152" s="183"/>
    </row>
    <row r="153" spans="1:10" ht="15">
      <c r="A153" s="85" t="s">
        <v>498</v>
      </c>
      <c r="B153" s="116" t="s">
        <v>273</v>
      </c>
      <c r="C153" s="93">
        <v>0.54</v>
      </c>
      <c r="D153" s="225"/>
      <c r="E153" s="88" t="s">
        <v>222</v>
      </c>
      <c r="F153" s="89" t="s">
        <v>223</v>
      </c>
      <c r="G153" s="107">
        <v>0.6</v>
      </c>
      <c r="H153" s="224"/>
      <c r="I153" s="224"/>
      <c r="J153" s="183"/>
    </row>
    <row r="154" spans="1:10" ht="15">
      <c r="A154" s="85" t="s">
        <v>499</v>
      </c>
      <c r="B154" s="29" t="s">
        <v>274</v>
      </c>
      <c r="C154" s="59">
        <v>0.89</v>
      </c>
      <c r="D154" s="225"/>
      <c r="E154" s="88" t="s">
        <v>222</v>
      </c>
      <c r="F154" s="89" t="s">
        <v>223</v>
      </c>
      <c r="G154" s="107">
        <v>0.6</v>
      </c>
      <c r="H154" s="224"/>
      <c r="I154" s="224"/>
      <c r="J154" s="183"/>
    </row>
    <row r="155" spans="1:10" ht="16.5" customHeight="1">
      <c r="A155" s="85" t="s">
        <v>500</v>
      </c>
      <c r="B155" s="29" t="s">
        <v>275</v>
      </c>
      <c r="C155" s="93">
        <v>0.3</v>
      </c>
      <c r="D155" s="225"/>
      <c r="E155" s="88" t="s">
        <v>222</v>
      </c>
      <c r="F155" s="89" t="s">
        <v>223</v>
      </c>
      <c r="G155" s="107">
        <v>0.6</v>
      </c>
      <c r="H155" s="224"/>
      <c r="I155" s="224"/>
      <c r="J155" s="183"/>
    </row>
    <row r="156" spans="1:10" ht="15">
      <c r="A156" s="117"/>
      <c r="B156" s="117" t="s">
        <v>236</v>
      </c>
      <c r="C156" s="118">
        <f>SUM(C136:C155)</f>
        <v>21.63</v>
      </c>
      <c r="D156" s="117"/>
      <c r="E156" s="117"/>
      <c r="F156" s="117"/>
      <c r="G156" s="117"/>
      <c r="H156" s="117"/>
      <c r="I156" s="117"/>
      <c r="J156" s="117"/>
    </row>
    <row r="157" spans="1:10" ht="23.25" customHeight="1">
      <c r="A157" s="226" t="s">
        <v>276</v>
      </c>
      <c r="B157" s="226"/>
      <c r="C157" s="118"/>
      <c r="D157" s="117"/>
      <c r="E157" s="117"/>
      <c r="F157" s="117"/>
      <c r="G157" s="117"/>
      <c r="H157" s="117"/>
      <c r="I157" s="117"/>
      <c r="J157" s="117"/>
    </row>
    <row r="158" spans="1:10" ht="20.25" customHeight="1">
      <c r="A158" s="227" t="s">
        <v>277</v>
      </c>
      <c r="B158" s="227"/>
      <c r="C158" s="228"/>
      <c r="D158" s="228"/>
      <c r="E158" s="228"/>
      <c r="F158" s="228"/>
      <c r="G158" s="228"/>
      <c r="H158" s="228"/>
      <c r="I158" s="228"/>
      <c r="J158" s="228"/>
    </row>
    <row r="159" spans="1:10" ht="15" customHeight="1">
      <c r="A159" s="119">
        <v>42</v>
      </c>
      <c r="B159" s="120" t="s">
        <v>278</v>
      </c>
      <c r="C159" s="86">
        <v>3.24</v>
      </c>
      <c r="D159" s="183" t="s">
        <v>279</v>
      </c>
      <c r="E159" s="229" t="s">
        <v>280</v>
      </c>
      <c r="F159" s="229" t="s">
        <v>223</v>
      </c>
      <c r="G159" s="121">
        <v>0.6</v>
      </c>
      <c r="H159" s="229">
        <v>3064</v>
      </c>
      <c r="I159" s="229">
        <v>2500</v>
      </c>
      <c r="J159" s="229" t="s">
        <v>281</v>
      </c>
    </row>
    <row r="160" spans="1:10">
      <c r="A160" s="119">
        <v>43</v>
      </c>
      <c r="B160" s="120" t="s">
        <v>282</v>
      </c>
      <c r="C160" s="86">
        <v>0.8</v>
      </c>
      <c r="D160" s="183"/>
      <c r="E160" s="229"/>
      <c r="F160" s="229"/>
      <c r="G160" s="121">
        <v>0.6</v>
      </c>
      <c r="H160" s="229"/>
      <c r="I160" s="229"/>
      <c r="J160" s="229"/>
    </row>
    <row r="161" spans="1:10">
      <c r="A161" s="119">
        <v>44</v>
      </c>
      <c r="B161" s="120" t="s">
        <v>283</v>
      </c>
      <c r="C161" s="86">
        <v>0.6</v>
      </c>
      <c r="D161" s="183"/>
      <c r="E161" s="229"/>
      <c r="F161" s="229"/>
      <c r="G161" s="121">
        <v>0.5</v>
      </c>
      <c r="H161" s="229"/>
      <c r="I161" s="229"/>
      <c r="J161" s="229"/>
    </row>
    <row r="162" spans="1:10" ht="28.5">
      <c r="A162" s="119">
        <v>45</v>
      </c>
      <c r="B162" s="120" t="s">
        <v>284</v>
      </c>
      <c r="C162" s="86">
        <v>1.2</v>
      </c>
      <c r="D162" s="183"/>
      <c r="E162" s="229"/>
      <c r="F162" s="229"/>
      <c r="G162" s="121">
        <v>0.6</v>
      </c>
      <c r="H162" s="229"/>
      <c r="I162" s="229"/>
      <c r="J162" s="229"/>
    </row>
    <row r="163" spans="1:10" ht="28.5">
      <c r="A163" s="119">
        <v>46</v>
      </c>
      <c r="B163" s="120" t="s">
        <v>285</v>
      </c>
      <c r="C163" s="86">
        <v>0.34</v>
      </c>
      <c r="D163" s="183"/>
      <c r="E163" s="229"/>
      <c r="F163" s="229"/>
      <c r="G163" s="121">
        <v>0.6</v>
      </c>
      <c r="H163" s="229"/>
      <c r="I163" s="229"/>
      <c r="J163" s="229"/>
    </row>
    <row r="164" spans="1:10">
      <c r="A164" s="119">
        <v>47</v>
      </c>
      <c r="B164" s="120" t="s">
        <v>286</v>
      </c>
      <c r="C164" s="86">
        <v>0.72</v>
      </c>
      <c r="D164" s="183"/>
      <c r="E164" s="229"/>
      <c r="F164" s="229"/>
      <c r="G164" s="121">
        <v>0.5</v>
      </c>
      <c r="H164" s="229"/>
      <c r="I164" s="229"/>
      <c r="J164" s="229"/>
    </row>
    <row r="165" spans="1:10">
      <c r="A165" s="119">
        <v>48</v>
      </c>
      <c r="B165" s="120" t="s">
        <v>287</v>
      </c>
      <c r="C165" s="86">
        <v>0.5</v>
      </c>
      <c r="D165" s="183"/>
      <c r="E165" s="229"/>
      <c r="F165" s="229"/>
      <c r="G165" s="121">
        <v>0.5</v>
      </c>
      <c r="H165" s="229"/>
      <c r="I165" s="229"/>
      <c r="J165" s="229"/>
    </row>
    <row r="166" spans="1:10" ht="28.5">
      <c r="A166" s="119">
        <v>49</v>
      </c>
      <c r="B166" s="120" t="s">
        <v>288</v>
      </c>
      <c r="C166" s="122">
        <v>0.6</v>
      </c>
      <c r="D166" s="183"/>
      <c r="E166" s="229"/>
      <c r="F166" s="229"/>
      <c r="G166" s="121">
        <v>0.6</v>
      </c>
      <c r="H166" s="229"/>
      <c r="I166" s="229"/>
      <c r="J166" s="229"/>
    </row>
    <row r="167" spans="1:10" ht="28.5">
      <c r="A167" s="119">
        <v>50</v>
      </c>
      <c r="B167" s="120" t="s">
        <v>289</v>
      </c>
      <c r="C167" s="122">
        <v>0.79</v>
      </c>
      <c r="D167" s="183"/>
      <c r="E167" s="229"/>
      <c r="F167" s="229"/>
      <c r="G167" s="121">
        <v>0.6</v>
      </c>
      <c r="H167" s="229"/>
      <c r="I167" s="229"/>
      <c r="J167" s="229"/>
    </row>
    <row r="168" spans="1:10">
      <c r="A168" s="119">
        <v>51</v>
      </c>
      <c r="B168" s="25" t="s">
        <v>290</v>
      </c>
      <c r="C168" s="122">
        <v>3</v>
      </c>
      <c r="D168" s="183"/>
      <c r="E168" s="229"/>
      <c r="F168" s="229"/>
      <c r="G168" s="121">
        <v>0.7</v>
      </c>
      <c r="H168" s="229"/>
      <c r="I168" s="229"/>
      <c r="J168" s="229"/>
    </row>
    <row r="169" spans="1:10">
      <c r="A169" s="119">
        <v>52</v>
      </c>
      <c r="B169" s="123" t="s">
        <v>291</v>
      </c>
      <c r="C169" s="122">
        <v>1.2</v>
      </c>
      <c r="D169" s="183"/>
      <c r="E169" s="229"/>
      <c r="F169" s="229"/>
      <c r="G169" s="121">
        <v>0.8</v>
      </c>
      <c r="H169" s="229"/>
      <c r="I169" s="229"/>
      <c r="J169" s="229"/>
    </row>
    <row r="170" spans="1:10" ht="15">
      <c r="A170" s="124"/>
      <c r="B170" s="125" t="s">
        <v>292</v>
      </c>
      <c r="C170" s="126">
        <f>SUM(C159:C169)</f>
        <v>12.989999999999998</v>
      </c>
      <c r="D170" s="183"/>
      <c r="E170" s="183"/>
      <c r="F170" s="183"/>
      <c r="G170" s="183"/>
      <c r="H170" s="183"/>
      <c r="I170" s="183"/>
      <c r="J170" s="183"/>
    </row>
    <row r="171" spans="1:10" ht="19.5" customHeight="1">
      <c r="A171" s="227" t="s">
        <v>293</v>
      </c>
      <c r="B171" s="227"/>
      <c r="C171" s="228"/>
      <c r="D171" s="228"/>
      <c r="E171" s="228"/>
      <c r="F171" s="228"/>
      <c r="G171" s="228"/>
      <c r="H171" s="228"/>
      <c r="I171" s="228"/>
      <c r="J171" s="228"/>
    </row>
    <row r="172" spans="1:10" ht="15" customHeight="1">
      <c r="A172" s="119">
        <v>53</v>
      </c>
      <c r="B172" s="120" t="s">
        <v>294</v>
      </c>
      <c r="C172" s="122">
        <v>5</v>
      </c>
      <c r="D172" s="230" t="s">
        <v>295</v>
      </c>
      <c r="E172" s="229" t="s">
        <v>280</v>
      </c>
      <c r="F172" s="229" t="s">
        <v>223</v>
      </c>
      <c r="G172" s="121">
        <v>0.4</v>
      </c>
      <c r="H172" s="229">
        <v>5768</v>
      </c>
      <c r="I172" s="229">
        <v>5300</v>
      </c>
      <c r="J172" s="229" t="s">
        <v>281</v>
      </c>
    </row>
    <row r="173" spans="1:10" ht="28.5">
      <c r="A173" s="119">
        <v>54</v>
      </c>
      <c r="B173" s="120" t="s">
        <v>296</v>
      </c>
      <c r="C173" s="122">
        <v>1.8</v>
      </c>
      <c r="D173" s="230"/>
      <c r="E173" s="229"/>
      <c r="F173" s="229"/>
      <c r="G173" s="121">
        <v>0.5</v>
      </c>
      <c r="H173" s="229"/>
      <c r="I173" s="229"/>
      <c r="J173" s="229"/>
    </row>
    <row r="174" spans="1:10">
      <c r="A174" s="119">
        <v>55</v>
      </c>
      <c r="B174" s="120" t="s">
        <v>297</v>
      </c>
      <c r="C174" s="122">
        <v>1.53</v>
      </c>
      <c r="D174" s="230"/>
      <c r="E174" s="229"/>
      <c r="F174" s="229"/>
      <c r="G174" s="121">
        <v>0.7</v>
      </c>
      <c r="H174" s="229"/>
      <c r="I174" s="229"/>
      <c r="J174" s="229"/>
    </row>
    <row r="175" spans="1:10">
      <c r="A175" s="119">
        <v>56</v>
      </c>
      <c r="B175" s="120" t="s">
        <v>298</v>
      </c>
      <c r="C175" s="122">
        <v>1.83</v>
      </c>
      <c r="D175" s="230"/>
      <c r="E175" s="229"/>
      <c r="F175" s="229"/>
      <c r="G175" s="121">
        <v>0.7</v>
      </c>
      <c r="H175" s="229"/>
      <c r="I175" s="229"/>
      <c r="J175" s="229"/>
    </row>
    <row r="176" spans="1:10">
      <c r="A176" s="119">
        <v>57</v>
      </c>
      <c r="B176" s="120" t="s">
        <v>299</v>
      </c>
      <c r="C176" s="122">
        <v>0.6</v>
      </c>
      <c r="D176" s="230"/>
      <c r="E176" s="229"/>
      <c r="F176" s="229"/>
      <c r="G176" s="121">
        <v>0.6</v>
      </c>
      <c r="H176" s="229"/>
      <c r="I176" s="229"/>
      <c r="J176" s="229"/>
    </row>
    <row r="177" spans="1:10">
      <c r="A177" s="119">
        <v>58</v>
      </c>
      <c r="B177" s="120" t="s">
        <v>300</v>
      </c>
      <c r="C177" s="122">
        <v>1</v>
      </c>
      <c r="D177" s="230"/>
      <c r="E177" s="229"/>
      <c r="F177" s="229"/>
      <c r="G177" s="121">
        <v>0.6</v>
      </c>
      <c r="H177" s="229"/>
      <c r="I177" s="229"/>
      <c r="J177" s="229"/>
    </row>
    <row r="178" spans="1:10">
      <c r="A178" s="119">
        <v>59</v>
      </c>
      <c r="B178" s="120" t="s">
        <v>301</v>
      </c>
      <c r="C178" s="122">
        <v>1.1599999999999999</v>
      </c>
      <c r="D178" s="230"/>
      <c r="E178" s="229"/>
      <c r="F178" s="229"/>
      <c r="G178" s="121">
        <v>0.6</v>
      </c>
      <c r="H178" s="229"/>
      <c r="I178" s="229"/>
      <c r="J178" s="229"/>
    </row>
    <row r="179" spans="1:10">
      <c r="A179" s="119">
        <v>60</v>
      </c>
      <c r="B179" s="120" t="s">
        <v>302</v>
      </c>
      <c r="C179" s="122">
        <v>0.9</v>
      </c>
      <c r="D179" s="230"/>
      <c r="E179" s="229"/>
      <c r="F179" s="229"/>
      <c r="G179" s="121">
        <v>0.6</v>
      </c>
      <c r="H179" s="229"/>
      <c r="I179" s="229"/>
      <c r="J179" s="229"/>
    </row>
    <row r="180" spans="1:10">
      <c r="A180" s="119">
        <v>61</v>
      </c>
      <c r="B180" s="120" t="s">
        <v>303</v>
      </c>
      <c r="C180" s="122">
        <v>2.1</v>
      </c>
      <c r="D180" s="230"/>
      <c r="E180" s="229"/>
      <c r="F180" s="229"/>
      <c r="G180" s="121">
        <v>0.6</v>
      </c>
      <c r="H180" s="229"/>
      <c r="I180" s="229"/>
      <c r="J180" s="229"/>
    </row>
    <row r="181" spans="1:10" ht="15">
      <c r="A181" s="124"/>
      <c r="B181" s="125" t="s">
        <v>292</v>
      </c>
      <c r="C181" s="126">
        <f>SUM(C172:C180)</f>
        <v>15.92</v>
      </c>
      <c r="D181" s="183"/>
      <c r="E181" s="183"/>
      <c r="F181" s="183"/>
      <c r="G181" s="183"/>
      <c r="H181" s="183"/>
      <c r="I181" s="183"/>
      <c r="J181" s="183"/>
    </row>
    <row r="182" spans="1:10" ht="21.75" customHeight="1">
      <c r="A182" s="227" t="s">
        <v>304</v>
      </c>
      <c r="B182" s="227"/>
      <c r="C182" s="228"/>
      <c r="D182" s="228"/>
      <c r="E182" s="228"/>
      <c r="F182" s="228"/>
      <c r="G182" s="228"/>
      <c r="H182" s="228"/>
      <c r="I182" s="228"/>
      <c r="J182" s="228"/>
    </row>
    <row r="183" spans="1:10" ht="15" customHeight="1">
      <c r="A183" s="119">
        <v>62</v>
      </c>
      <c r="B183" s="29" t="s">
        <v>305</v>
      </c>
      <c r="C183" s="122">
        <v>2.5</v>
      </c>
      <c r="D183" s="230" t="s">
        <v>306</v>
      </c>
      <c r="E183" s="229" t="s">
        <v>280</v>
      </c>
      <c r="F183" s="229" t="s">
        <v>223</v>
      </c>
      <c r="G183" s="121">
        <v>0.6</v>
      </c>
      <c r="H183" s="229">
        <v>4212</v>
      </c>
      <c r="I183" s="229">
        <v>3900</v>
      </c>
      <c r="J183" s="229" t="s">
        <v>281</v>
      </c>
    </row>
    <row r="184" spans="1:10">
      <c r="A184" s="119">
        <v>63</v>
      </c>
      <c r="B184" s="29" t="s">
        <v>307</v>
      </c>
      <c r="C184" s="122">
        <v>3.5</v>
      </c>
      <c r="D184" s="230"/>
      <c r="E184" s="229"/>
      <c r="F184" s="229"/>
      <c r="G184" s="121">
        <v>0.7</v>
      </c>
      <c r="H184" s="229"/>
      <c r="I184" s="229"/>
      <c r="J184" s="229"/>
    </row>
    <row r="185" spans="1:10">
      <c r="A185" s="119">
        <v>64</v>
      </c>
      <c r="B185" s="29" t="s">
        <v>308</v>
      </c>
      <c r="C185" s="122">
        <v>0.7</v>
      </c>
      <c r="D185" s="230"/>
      <c r="E185" s="229"/>
      <c r="F185" s="229"/>
      <c r="G185" s="121">
        <v>0.6</v>
      </c>
      <c r="H185" s="229"/>
      <c r="I185" s="229"/>
      <c r="J185" s="229"/>
    </row>
    <row r="186" spans="1:10" ht="32.25" customHeight="1">
      <c r="A186" s="119">
        <v>65</v>
      </c>
      <c r="B186" s="120" t="s">
        <v>309</v>
      </c>
      <c r="C186" s="122">
        <v>0.6</v>
      </c>
      <c r="D186" s="230"/>
      <c r="E186" s="229"/>
      <c r="F186" s="229"/>
      <c r="G186" s="121">
        <v>0.6</v>
      </c>
      <c r="H186" s="229"/>
      <c r="I186" s="229"/>
      <c r="J186" s="229"/>
    </row>
    <row r="187" spans="1:10">
      <c r="A187" s="119">
        <v>66</v>
      </c>
      <c r="B187" s="120" t="s">
        <v>310</v>
      </c>
      <c r="C187" s="122">
        <v>0.55000000000000004</v>
      </c>
      <c r="D187" s="230"/>
      <c r="E187" s="229"/>
      <c r="F187" s="229"/>
      <c r="G187" s="121">
        <v>0.5</v>
      </c>
      <c r="H187" s="229"/>
      <c r="I187" s="229"/>
      <c r="J187" s="229"/>
    </row>
    <row r="188" spans="1:10">
      <c r="A188" s="119">
        <v>67</v>
      </c>
      <c r="B188" s="120" t="s">
        <v>311</v>
      </c>
      <c r="C188" s="127">
        <v>0.3</v>
      </c>
      <c r="D188" s="230"/>
      <c r="E188" s="229"/>
      <c r="F188" s="229"/>
      <c r="G188" s="121">
        <v>0.5</v>
      </c>
      <c r="H188" s="229"/>
      <c r="I188" s="229"/>
      <c r="J188" s="229"/>
    </row>
    <row r="189" spans="1:10">
      <c r="A189" s="119">
        <v>68</v>
      </c>
      <c r="B189" s="29" t="s">
        <v>312</v>
      </c>
      <c r="C189" s="127">
        <v>0.24</v>
      </c>
      <c r="D189" s="230"/>
      <c r="E189" s="229"/>
      <c r="F189" s="229"/>
      <c r="G189" s="121">
        <v>0.5</v>
      </c>
      <c r="H189" s="229"/>
      <c r="I189" s="229"/>
      <c r="J189" s="229"/>
    </row>
    <row r="190" spans="1:10">
      <c r="A190" s="119">
        <v>69</v>
      </c>
      <c r="B190" s="29" t="s">
        <v>313</v>
      </c>
      <c r="C190" s="127">
        <v>0.7</v>
      </c>
      <c r="D190" s="230"/>
      <c r="E190" s="229"/>
      <c r="F190" s="229"/>
      <c r="G190" s="121">
        <v>0.5</v>
      </c>
      <c r="H190" s="229"/>
      <c r="I190" s="229"/>
      <c r="J190" s="229"/>
    </row>
    <row r="191" spans="1:10">
      <c r="A191" s="119">
        <v>70</v>
      </c>
      <c r="B191" s="120" t="s">
        <v>314</v>
      </c>
      <c r="C191" s="122">
        <v>2.1</v>
      </c>
      <c r="D191" s="230"/>
      <c r="E191" s="229"/>
      <c r="F191" s="229"/>
      <c r="G191" s="121">
        <v>0.5</v>
      </c>
      <c r="H191" s="229"/>
      <c r="I191" s="229"/>
      <c r="J191" s="229"/>
    </row>
    <row r="192" spans="1:10">
      <c r="A192" s="119">
        <v>71</v>
      </c>
      <c r="B192" s="120" t="s">
        <v>315</v>
      </c>
      <c r="C192" s="122">
        <v>0.3</v>
      </c>
      <c r="D192" s="230"/>
      <c r="E192" s="229"/>
      <c r="F192" s="229"/>
      <c r="G192" s="121">
        <v>0.6</v>
      </c>
      <c r="H192" s="229"/>
      <c r="I192" s="229"/>
      <c r="J192" s="229"/>
    </row>
    <row r="193" spans="1:10">
      <c r="A193" s="119">
        <v>72</v>
      </c>
      <c r="B193" s="120" t="s">
        <v>316</v>
      </c>
      <c r="C193" s="122">
        <v>0.41</v>
      </c>
      <c r="D193" s="230"/>
      <c r="E193" s="229"/>
      <c r="F193" s="229"/>
      <c r="G193" s="121">
        <v>0.5</v>
      </c>
      <c r="H193" s="229"/>
      <c r="I193" s="229"/>
      <c r="J193" s="229"/>
    </row>
    <row r="194" spans="1:10">
      <c r="A194" s="119">
        <v>73</v>
      </c>
      <c r="B194" s="120" t="s">
        <v>317</v>
      </c>
      <c r="C194" s="122">
        <v>1.57</v>
      </c>
      <c r="D194" s="230"/>
      <c r="E194" s="229"/>
      <c r="F194" s="229"/>
      <c r="G194" s="121">
        <v>0.6</v>
      </c>
      <c r="H194" s="229"/>
      <c r="I194" s="229"/>
      <c r="J194" s="229"/>
    </row>
    <row r="195" spans="1:10" ht="15">
      <c r="A195" s="124"/>
      <c r="B195" s="125" t="s">
        <v>292</v>
      </c>
      <c r="C195" s="126">
        <f>SUM(C183:C194)</f>
        <v>13.47</v>
      </c>
      <c r="D195" s="183"/>
      <c r="E195" s="183"/>
      <c r="F195" s="183"/>
      <c r="G195" s="183"/>
      <c r="H195" s="183"/>
      <c r="I195" s="183"/>
      <c r="J195" s="183"/>
    </row>
    <row r="196" spans="1:10" ht="24.75" customHeight="1">
      <c r="A196" s="227" t="s">
        <v>318</v>
      </c>
      <c r="B196" s="227"/>
      <c r="C196" s="228"/>
      <c r="D196" s="228"/>
      <c r="E196" s="228"/>
      <c r="F196" s="228"/>
      <c r="G196" s="228"/>
      <c r="H196" s="228"/>
      <c r="I196" s="228"/>
      <c r="J196" s="228"/>
    </row>
    <row r="197" spans="1:10" ht="30" customHeight="1">
      <c r="A197" s="119">
        <v>74</v>
      </c>
      <c r="B197" s="120" t="s">
        <v>319</v>
      </c>
      <c r="C197" s="122">
        <v>1</v>
      </c>
      <c r="D197" s="183" t="s">
        <v>320</v>
      </c>
      <c r="E197" s="229" t="s">
        <v>280</v>
      </c>
      <c r="F197" s="229" t="s">
        <v>223</v>
      </c>
      <c r="G197" s="121">
        <v>0.6</v>
      </c>
      <c r="H197" s="229">
        <v>1085</v>
      </c>
      <c r="I197" s="229">
        <v>950</v>
      </c>
      <c r="J197" s="229" t="s">
        <v>281</v>
      </c>
    </row>
    <row r="198" spans="1:10">
      <c r="A198" s="119">
        <v>75</v>
      </c>
      <c r="B198" s="120" t="s">
        <v>321</v>
      </c>
      <c r="C198" s="122">
        <v>3.7</v>
      </c>
      <c r="D198" s="183"/>
      <c r="E198" s="229"/>
      <c r="F198" s="229"/>
      <c r="G198" s="121">
        <v>0.6</v>
      </c>
      <c r="H198" s="229"/>
      <c r="I198" s="229"/>
      <c r="J198" s="229"/>
    </row>
    <row r="199" spans="1:10">
      <c r="A199" s="119">
        <v>76</v>
      </c>
      <c r="B199" s="24" t="s">
        <v>322</v>
      </c>
      <c r="C199" s="128">
        <v>0.5</v>
      </c>
      <c r="D199" s="183"/>
      <c r="E199" s="229"/>
      <c r="F199" s="229"/>
      <c r="G199" s="121">
        <v>0.6</v>
      </c>
      <c r="H199" s="229"/>
      <c r="I199" s="229"/>
      <c r="J199" s="229"/>
    </row>
    <row r="200" spans="1:10" ht="15">
      <c r="A200" s="124"/>
      <c r="B200" s="125" t="s">
        <v>292</v>
      </c>
      <c r="C200" s="126">
        <f>SUM(C197:C199)</f>
        <v>5.2</v>
      </c>
      <c r="D200" s="183"/>
      <c r="E200" s="183"/>
      <c r="F200" s="183"/>
      <c r="G200" s="183"/>
      <c r="H200" s="183"/>
      <c r="I200" s="183"/>
      <c r="J200" s="183"/>
    </row>
    <row r="201" spans="1:10" ht="19.5" customHeight="1">
      <c r="A201" s="227" t="s">
        <v>323</v>
      </c>
      <c r="B201" s="227"/>
      <c r="C201" s="238"/>
      <c r="D201" s="238"/>
      <c r="E201" s="238"/>
      <c r="F201" s="238"/>
      <c r="G201" s="238"/>
      <c r="H201" s="238"/>
      <c r="I201" s="238"/>
      <c r="J201" s="238"/>
    </row>
    <row r="202" spans="1:10" ht="30" customHeight="1">
      <c r="A202" s="119">
        <v>77</v>
      </c>
      <c r="B202" s="120" t="s">
        <v>324</v>
      </c>
      <c r="C202" s="122">
        <v>1.8</v>
      </c>
      <c r="D202" s="183" t="s">
        <v>320</v>
      </c>
      <c r="E202" s="229" t="s">
        <v>280</v>
      </c>
      <c r="F202" s="229" t="s">
        <v>223</v>
      </c>
      <c r="G202" s="121">
        <v>0.5</v>
      </c>
      <c r="H202" s="229">
        <v>1680</v>
      </c>
      <c r="I202" s="229">
        <v>1350</v>
      </c>
      <c r="J202" s="229" t="s">
        <v>281</v>
      </c>
    </row>
    <row r="203" spans="1:10">
      <c r="A203" s="119">
        <v>78</v>
      </c>
      <c r="B203" s="123" t="s">
        <v>325</v>
      </c>
      <c r="C203" s="122">
        <v>1.86</v>
      </c>
      <c r="D203" s="183"/>
      <c r="E203" s="229"/>
      <c r="F203" s="229"/>
      <c r="G203" s="121">
        <v>0.4</v>
      </c>
      <c r="H203" s="229"/>
      <c r="I203" s="229"/>
      <c r="J203" s="229"/>
    </row>
    <row r="204" spans="1:10">
      <c r="A204" s="119">
        <v>79</v>
      </c>
      <c r="B204" s="123" t="s">
        <v>326</v>
      </c>
      <c r="C204" s="122">
        <v>1.2</v>
      </c>
      <c r="D204" s="183"/>
      <c r="E204" s="229"/>
      <c r="F204" s="229"/>
      <c r="G204" s="121">
        <v>0.4</v>
      </c>
      <c r="H204" s="229"/>
      <c r="I204" s="229"/>
      <c r="J204" s="229"/>
    </row>
    <row r="205" spans="1:10" ht="15">
      <c r="A205" s="124"/>
      <c r="B205" s="125" t="s">
        <v>292</v>
      </c>
      <c r="C205" s="126">
        <f>SUM(C202:C204)</f>
        <v>4.8600000000000003</v>
      </c>
      <c r="D205" s="183"/>
      <c r="E205" s="183"/>
      <c r="F205" s="183"/>
      <c r="G205" s="183"/>
      <c r="H205" s="183"/>
      <c r="I205" s="183"/>
      <c r="J205" s="183"/>
    </row>
    <row r="207" spans="1:10" ht="20.25">
      <c r="A207" s="240" t="s">
        <v>214</v>
      </c>
      <c r="B207" s="240"/>
      <c r="C207" s="240"/>
      <c r="D207" s="240"/>
      <c r="E207" s="240"/>
      <c r="F207" s="240"/>
      <c r="G207" s="240"/>
      <c r="H207" s="240"/>
      <c r="I207" s="240"/>
      <c r="J207" s="240"/>
    </row>
    <row r="208" spans="1:10" s="164" customFormat="1" ht="22.5" customHeight="1">
      <c r="A208" s="181" t="s">
        <v>138</v>
      </c>
      <c r="B208" s="181"/>
      <c r="C208" s="181"/>
      <c r="D208" s="181"/>
      <c r="E208" s="181"/>
      <c r="F208" s="181"/>
      <c r="G208" s="181"/>
      <c r="H208" s="181"/>
      <c r="I208" s="181"/>
      <c r="J208" s="181"/>
    </row>
    <row r="209" spans="1:10" ht="18" customHeight="1">
      <c r="A209" s="182" t="s">
        <v>198</v>
      </c>
      <c r="B209" s="182"/>
      <c r="C209" s="182"/>
      <c r="D209" s="182"/>
      <c r="E209" s="182"/>
      <c r="F209" s="182"/>
      <c r="G209" s="182"/>
      <c r="H209" s="182"/>
      <c r="I209" s="182"/>
      <c r="J209" s="11"/>
    </row>
    <row r="210" spans="1:10" ht="15">
      <c r="A210" s="21">
        <v>1</v>
      </c>
      <c r="B210" s="22" t="s">
        <v>13</v>
      </c>
      <c r="C210" s="53">
        <v>1.3</v>
      </c>
      <c r="D210" s="183" t="s">
        <v>133</v>
      </c>
      <c r="E210" s="60" t="s">
        <v>73</v>
      </c>
      <c r="F210" s="54" t="s">
        <v>137</v>
      </c>
      <c r="G210" s="34">
        <v>0.45</v>
      </c>
      <c r="H210" s="33">
        <v>650</v>
      </c>
      <c r="I210" s="33">
        <v>300</v>
      </c>
      <c r="J210" s="183" t="s">
        <v>114</v>
      </c>
    </row>
    <row r="211" spans="1:10" ht="15">
      <c r="A211" s="21">
        <v>2</v>
      </c>
      <c r="B211" s="22" t="s">
        <v>14</v>
      </c>
      <c r="C211" s="53">
        <v>1.7</v>
      </c>
      <c r="D211" s="184"/>
      <c r="E211" s="60" t="s">
        <v>74</v>
      </c>
      <c r="F211" s="54" t="s">
        <v>137</v>
      </c>
      <c r="G211" s="34">
        <v>0.5</v>
      </c>
      <c r="H211" s="33">
        <v>425</v>
      </c>
      <c r="I211" s="33">
        <v>400</v>
      </c>
      <c r="J211" s="183"/>
    </row>
    <row r="212" spans="1:10" ht="30" hidden="1" customHeight="1">
      <c r="A212" s="21">
        <v>3</v>
      </c>
      <c r="B212" s="22" t="s">
        <v>15</v>
      </c>
      <c r="C212" s="53">
        <v>1750</v>
      </c>
      <c r="D212" s="184"/>
      <c r="E212" s="60" t="s">
        <v>75</v>
      </c>
      <c r="F212" s="54" t="s">
        <v>137</v>
      </c>
      <c r="G212" s="34"/>
      <c r="H212" s="33">
        <f>D212*0.6*0.6*0.8</f>
        <v>0</v>
      </c>
      <c r="I212" s="33" t="s">
        <v>78</v>
      </c>
      <c r="J212" s="183"/>
    </row>
    <row r="213" spans="1:10" ht="30" hidden="1" customHeight="1">
      <c r="A213" s="21">
        <v>4</v>
      </c>
      <c r="B213" s="22" t="s">
        <v>16</v>
      </c>
      <c r="C213" s="53">
        <v>700</v>
      </c>
      <c r="D213" s="184"/>
      <c r="E213" s="60" t="s">
        <v>75</v>
      </c>
      <c r="F213" s="54" t="s">
        <v>137</v>
      </c>
      <c r="G213" s="34"/>
      <c r="H213" s="33">
        <f>D213*0.6*0.6*0.8</f>
        <v>0</v>
      </c>
      <c r="I213" s="33" t="s">
        <v>78</v>
      </c>
      <c r="J213" s="183"/>
    </row>
    <row r="214" spans="1:10" ht="15">
      <c r="A214" s="21">
        <v>3</v>
      </c>
      <c r="B214" s="22" t="s">
        <v>115</v>
      </c>
      <c r="C214" s="53">
        <v>1.1000000000000001</v>
      </c>
      <c r="D214" s="184"/>
      <c r="E214" s="60" t="s">
        <v>75</v>
      </c>
      <c r="F214" s="54" t="s">
        <v>137</v>
      </c>
      <c r="G214" s="34">
        <v>0.45</v>
      </c>
      <c r="H214" s="33">
        <v>580</v>
      </c>
      <c r="I214" s="33">
        <v>150</v>
      </c>
      <c r="J214" s="183"/>
    </row>
    <row r="215" spans="1:10" ht="15" hidden="1" customHeight="1">
      <c r="A215" s="21">
        <v>6</v>
      </c>
      <c r="B215" s="23" t="s">
        <v>18</v>
      </c>
      <c r="C215" s="53">
        <v>5500</v>
      </c>
      <c r="D215" s="185"/>
      <c r="E215" s="60" t="s">
        <v>75</v>
      </c>
      <c r="F215" s="54" t="s">
        <v>137</v>
      </c>
      <c r="G215" s="34"/>
      <c r="H215" s="33">
        <f>D215*0.6*0.6*0.8</f>
        <v>0</v>
      </c>
      <c r="I215" s="33" t="s">
        <v>78</v>
      </c>
      <c r="J215" s="183"/>
    </row>
    <row r="216" spans="1:10" ht="15">
      <c r="A216" s="21">
        <v>4</v>
      </c>
      <c r="B216" s="23" t="s">
        <v>19</v>
      </c>
      <c r="C216" s="53">
        <v>4.01</v>
      </c>
      <c r="D216" s="185"/>
      <c r="E216" s="60" t="s">
        <v>74</v>
      </c>
      <c r="F216" s="54" t="s">
        <v>137</v>
      </c>
      <c r="G216" s="34">
        <v>0.45</v>
      </c>
      <c r="H216" s="33">
        <v>900</v>
      </c>
      <c r="I216" s="33">
        <v>500</v>
      </c>
      <c r="J216" s="183"/>
    </row>
    <row r="217" spans="1:10" ht="15">
      <c r="A217" s="21">
        <v>5</v>
      </c>
      <c r="B217" s="23" t="s">
        <v>20</v>
      </c>
      <c r="C217" s="53">
        <v>1.17</v>
      </c>
      <c r="D217" s="185"/>
      <c r="E217" s="60" t="s">
        <v>73</v>
      </c>
      <c r="F217" s="54" t="s">
        <v>137</v>
      </c>
      <c r="G217" s="34">
        <v>0.45</v>
      </c>
      <c r="H217" s="33">
        <v>400</v>
      </c>
      <c r="I217" s="33">
        <v>300</v>
      </c>
      <c r="J217" s="183"/>
    </row>
    <row r="218" spans="1:10" ht="15">
      <c r="A218" s="21">
        <v>6</v>
      </c>
      <c r="B218" s="23" t="s">
        <v>21</v>
      </c>
      <c r="C218" s="53">
        <v>4.8</v>
      </c>
      <c r="D218" s="60" t="s">
        <v>63</v>
      </c>
      <c r="E218" s="60" t="s">
        <v>73</v>
      </c>
      <c r="F218" s="54" t="s">
        <v>137</v>
      </c>
      <c r="G218" s="34">
        <v>0.5</v>
      </c>
      <c r="H218" s="33">
        <v>1050</v>
      </c>
      <c r="I218" s="33">
        <v>480</v>
      </c>
      <c r="J218" s="183"/>
    </row>
    <row r="219" spans="1:10">
      <c r="A219" s="21"/>
      <c r="B219" s="23"/>
      <c r="C219" s="53"/>
      <c r="D219" s="60"/>
      <c r="E219" s="60"/>
      <c r="F219" s="54"/>
      <c r="G219" s="54"/>
      <c r="H219" s="18"/>
      <c r="I219" s="18"/>
      <c r="J219" s="183"/>
    </row>
    <row r="220" spans="1:10" ht="20.25" customHeight="1">
      <c r="A220" s="186" t="s">
        <v>199</v>
      </c>
      <c r="B220" s="186"/>
      <c r="C220" s="186"/>
      <c r="D220" s="186"/>
      <c r="E220" s="186"/>
      <c r="F220" s="186"/>
      <c r="G220" s="186"/>
      <c r="H220" s="186"/>
      <c r="I220" s="186"/>
      <c r="J220" s="183"/>
    </row>
    <row r="221" spans="1:10" ht="15">
      <c r="A221" s="21">
        <v>7</v>
      </c>
      <c r="B221" s="23" t="s">
        <v>23</v>
      </c>
      <c r="C221" s="55">
        <v>2.2000000000000002</v>
      </c>
      <c r="D221" s="183" t="s">
        <v>133</v>
      </c>
      <c r="E221" s="60" t="s">
        <v>85</v>
      </c>
      <c r="F221" s="54" t="s">
        <v>137</v>
      </c>
      <c r="G221" s="34">
        <v>0.45</v>
      </c>
      <c r="H221" s="33">
        <v>600</v>
      </c>
      <c r="I221" s="33">
        <v>500</v>
      </c>
      <c r="J221" s="183"/>
    </row>
    <row r="222" spans="1:10" ht="15" hidden="1" customHeight="1">
      <c r="A222" s="21">
        <v>12</v>
      </c>
      <c r="B222" s="23" t="s">
        <v>24</v>
      </c>
      <c r="C222" s="53">
        <v>1.1000000000000001</v>
      </c>
      <c r="D222" s="184"/>
      <c r="E222" s="60" t="s">
        <v>85</v>
      </c>
      <c r="F222" s="54" t="s">
        <v>137</v>
      </c>
      <c r="G222" s="16"/>
      <c r="H222" s="33">
        <f t="shared" ref="H222:H229" si="2">D222*0.6*0.6*0.8</f>
        <v>0</v>
      </c>
      <c r="I222" s="33" t="e">
        <f t="shared" ref="I222:I229" si="3">H222*E222</f>
        <v>#VALUE!</v>
      </c>
      <c r="J222" s="183"/>
    </row>
    <row r="223" spans="1:10" ht="15" hidden="1" customHeight="1">
      <c r="A223" s="21">
        <v>13</v>
      </c>
      <c r="B223" s="23" t="s">
        <v>25</v>
      </c>
      <c r="C223" s="53"/>
      <c r="D223" s="184"/>
      <c r="E223" s="60" t="s">
        <v>85</v>
      </c>
      <c r="F223" s="54" t="s">
        <v>137</v>
      </c>
      <c r="G223" s="16"/>
      <c r="H223" s="33">
        <f t="shared" si="2"/>
        <v>0</v>
      </c>
      <c r="I223" s="33" t="e">
        <f t="shared" si="3"/>
        <v>#VALUE!</v>
      </c>
      <c r="J223" s="183"/>
    </row>
    <row r="224" spans="1:10" ht="15" hidden="1" customHeight="1">
      <c r="A224" s="21">
        <v>14</v>
      </c>
      <c r="B224" s="23" t="s">
        <v>26</v>
      </c>
      <c r="C224" s="53"/>
      <c r="D224" s="184"/>
      <c r="E224" s="60" t="s">
        <v>85</v>
      </c>
      <c r="F224" s="54" t="s">
        <v>137</v>
      </c>
      <c r="G224" s="16"/>
      <c r="H224" s="33">
        <f t="shared" si="2"/>
        <v>0</v>
      </c>
      <c r="I224" s="33" t="e">
        <f t="shared" si="3"/>
        <v>#VALUE!</v>
      </c>
      <c r="J224" s="183"/>
    </row>
    <row r="225" spans="1:10" ht="15" hidden="1" customHeight="1">
      <c r="A225" s="21">
        <v>15</v>
      </c>
      <c r="B225" s="23" t="s">
        <v>27</v>
      </c>
      <c r="C225" s="53"/>
      <c r="D225" s="184"/>
      <c r="E225" s="60" t="s">
        <v>85</v>
      </c>
      <c r="F225" s="54" t="s">
        <v>137</v>
      </c>
      <c r="G225" s="16"/>
      <c r="H225" s="33">
        <f t="shared" si="2"/>
        <v>0</v>
      </c>
      <c r="I225" s="33" t="e">
        <f t="shared" si="3"/>
        <v>#VALUE!</v>
      </c>
      <c r="J225" s="183"/>
    </row>
    <row r="226" spans="1:10" ht="15">
      <c r="A226" s="21">
        <v>8</v>
      </c>
      <c r="B226" s="23" t="s">
        <v>125</v>
      </c>
      <c r="C226" s="53">
        <v>0.6</v>
      </c>
      <c r="D226" s="184"/>
      <c r="E226" s="60" t="s">
        <v>85</v>
      </c>
      <c r="F226" s="54" t="s">
        <v>137</v>
      </c>
      <c r="G226" s="34">
        <v>0.5</v>
      </c>
      <c r="H226" s="33">
        <v>200</v>
      </c>
      <c r="I226" s="33">
        <v>200</v>
      </c>
      <c r="J226" s="183"/>
    </row>
    <row r="227" spans="1:10" ht="15" hidden="1">
      <c r="A227" s="21">
        <v>17</v>
      </c>
      <c r="B227" s="23"/>
      <c r="C227" s="53"/>
      <c r="D227" s="184"/>
      <c r="E227" s="60" t="s">
        <v>85</v>
      </c>
      <c r="F227" s="54" t="s">
        <v>137</v>
      </c>
      <c r="G227" s="16"/>
      <c r="H227" s="33">
        <f t="shared" si="2"/>
        <v>0</v>
      </c>
      <c r="I227" s="33" t="e">
        <f t="shared" si="3"/>
        <v>#VALUE!</v>
      </c>
      <c r="J227" s="183"/>
    </row>
    <row r="228" spans="1:10" ht="15">
      <c r="A228" s="21">
        <v>9</v>
      </c>
      <c r="B228" s="23" t="s">
        <v>25</v>
      </c>
      <c r="C228" s="53">
        <v>1.75</v>
      </c>
      <c r="D228" s="184"/>
      <c r="E228" s="60" t="s">
        <v>85</v>
      </c>
      <c r="F228" s="54" t="s">
        <v>137</v>
      </c>
      <c r="G228" s="34">
        <v>0.5</v>
      </c>
      <c r="H228" s="33">
        <v>324</v>
      </c>
      <c r="I228" s="33">
        <v>300</v>
      </c>
      <c r="J228" s="183"/>
    </row>
    <row r="229" spans="1:10" ht="15" hidden="1">
      <c r="A229" s="21">
        <v>19</v>
      </c>
      <c r="B229" s="23"/>
      <c r="C229" s="53"/>
      <c r="D229" s="184"/>
      <c r="E229" s="60" t="s">
        <v>78</v>
      </c>
      <c r="F229" s="54" t="s">
        <v>137</v>
      </c>
      <c r="G229" s="16"/>
      <c r="H229" s="33">
        <f t="shared" si="2"/>
        <v>0</v>
      </c>
      <c r="I229" s="33" t="e">
        <f t="shared" si="3"/>
        <v>#VALUE!</v>
      </c>
      <c r="J229" s="183"/>
    </row>
    <row r="230" spans="1:10" ht="15" customHeight="1">
      <c r="A230" s="21">
        <v>10</v>
      </c>
      <c r="B230" s="23" t="s">
        <v>126</v>
      </c>
      <c r="C230" s="53">
        <v>1.1000000000000001</v>
      </c>
      <c r="D230" s="184"/>
      <c r="E230" s="60" t="s">
        <v>85</v>
      </c>
      <c r="F230" s="54" t="s">
        <v>137</v>
      </c>
      <c r="G230" s="34">
        <v>0.45</v>
      </c>
      <c r="H230" s="33">
        <v>324</v>
      </c>
      <c r="I230" s="33">
        <v>300</v>
      </c>
      <c r="J230" s="183"/>
    </row>
    <row r="231" spans="1:10" ht="15" customHeight="1">
      <c r="A231" s="21">
        <v>11</v>
      </c>
      <c r="B231" s="23" t="s">
        <v>24</v>
      </c>
      <c r="C231" s="53">
        <v>0.9</v>
      </c>
      <c r="D231" s="184"/>
      <c r="E231" s="60" t="s">
        <v>85</v>
      </c>
      <c r="F231" s="54" t="s">
        <v>137</v>
      </c>
      <c r="G231" s="34">
        <v>0.5</v>
      </c>
      <c r="H231" s="33">
        <v>180</v>
      </c>
      <c r="I231" s="33">
        <v>10</v>
      </c>
      <c r="J231" s="183"/>
    </row>
    <row r="232" spans="1:10" ht="15" customHeight="1">
      <c r="A232" s="21">
        <v>12</v>
      </c>
      <c r="B232" s="23" t="s">
        <v>26</v>
      </c>
      <c r="C232" s="53">
        <v>0.9</v>
      </c>
      <c r="D232" s="184"/>
      <c r="E232" s="60" t="s">
        <v>85</v>
      </c>
      <c r="F232" s="54" t="s">
        <v>137</v>
      </c>
      <c r="G232" s="34">
        <v>0.45</v>
      </c>
      <c r="H232" s="33">
        <v>468</v>
      </c>
      <c r="I232" s="33">
        <v>400</v>
      </c>
      <c r="J232" s="183"/>
    </row>
    <row r="233" spans="1:10" ht="15" customHeight="1">
      <c r="A233" s="21">
        <v>13</v>
      </c>
      <c r="B233" s="23" t="s">
        <v>127</v>
      </c>
      <c r="C233" s="53">
        <v>0.5</v>
      </c>
      <c r="D233" s="184"/>
      <c r="E233" s="60" t="s">
        <v>85</v>
      </c>
      <c r="F233" s="54" t="s">
        <v>137</v>
      </c>
      <c r="G233" s="34">
        <v>0.45</v>
      </c>
      <c r="H233" s="33">
        <v>576</v>
      </c>
      <c r="I233" s="33">
        <v>320</v>
      </c>
      <c r="J233" s="183"/>
    </row>
    <row r="234" spans="1:10" ht="15" customHeight="1">
      <c r="A234" s="21">
        <v>14</v>
      </c>
      <c r="B234" s="23" t="s">
        <v>27</v>
      </c>
      <c r="C234" s="53">
        <v>1.3</v>
      </c>
      <c r="D234" s="184"/>
      <c r="E234" s="60" t="s">
        <v>85</v>
      </c>
      <c r="F234" s="54" t="s">
        <v>137</v>
      </c>
      <c r="G234" s="34">
        <v>0.45</v>
      </c>
      <c r="H234" s="33">
        <v>180</v>
      </c>
      <c r="I234" s="33">
        <v>125</v>
      </c>
      <c r="J234" s="183"/>
    </row>
    <row r="235" spans="1:10" ht="15" customHeight="1">
      <c r="A235" s="21">
        <v>15</v>
      </c>
      <c r="B235" s="23" t="s">
        <v>128</v>
      </c>
      <c r="C235" s="53">
        <v>2</v>
      </c>
      <c r="D235" s="184"/>
      <c r="E235" s="60" t="s">
        <v>85</v>
      </c>
      <c r="F235" s="54" t="s">
        <v>137</v>
      </c>
      <c r="G235" s="34">
        <v>0.45</v>
      </c>
      <c r="H235" s="33">
        <v>180</v>
      </c>
      <c r="I235" s="33">
        <v>150</v>
      </c>
      <c r="J235" s="183"/>
    </row>
    <row r="236" spans="1:10" ht="15" customHeight="1">
      <c r="A236" s="21">
        <v>16</v>
      </c>
      <c r="B236" s="23" t="s">
        <v>129</v>
      </c>
      <c r="C236" s="53">
        <v>1.6</v>
      </c>
      <c r="D236" s="184"/>
      <c r="E236" s="60" t="s">
        <v>85</v>
      </c>
      <c r="F236" s="54" t="s">
        <v>137</v>
      </c>
      <c r="G236" s="34">
        <v>0.5</v>
      </c>
      <c r="H236" s="33">
        <v>200</v>
      </c>
      <c r="I236" s="33">
        <v>125</v>
      </c>
      <c r="J236" s="183"/>
    </row>
    <row r="237" spans="1:10" ht="15" customHeight="1">
      <c r="A237" s="21">
        <v>17</v>
      </c>
      <c r="B237" s="23" t="s">
        <v>130</v>
      </c>
      <c r="C237" s="53">
        <v>0.5</v>
      </c>
      <c r="D237" s="184"/>
      <c r="E237" s="60" t="s">
        <v>85</v>
      </c>
      <c r="F237" s="54" t="s">
        <v>137</v>
      </c>
      <c r="G237" s="34">
        <v>0.5</v>
      </c>
      <c r="H237" s="33">
        <v>200</v>
      </c>
      <c r="I237" s="33">
        <v>125</v>
      </c>
      <c r="J237" s="183"/>
    </row>
    <row r="238" spans="1:10" ht="15" customHeight="1">
      <c r="A238" s="21">
        <v>18</v>
      </c>
      <c r="B238" s="23" t="s">
        <v>131</v>
      </c>
      <c r="C238" s="53">
        <v>0.5</v>
      </c>
      <c r="D238" s="184"/>
      <c r="E238" s="60" t="s">
        <v>85</v>
      </c>
      <c r="F238" s="54" t="s">
        <v>137</v>
      </c>
      <c r="G238" s="34">
        <v>0.45</v>
      </c>
      <c r="H238" s="33">
        <v>150</v>
      </c>
      <c r="I238" s="33" t="s">
        <v>78</v>
      </c>
      <c r="J238" s="183"/>
    </row>
    <row r="239" spans="1:10" ht="15" customHeight="1">
      <c r="A239" s="21">
        <v>19</v>
      </c>
      <c r="B239" s="23" t="s">
        <v>132</v>
      </c>
      <c r="C239" s="53">
        <v>0.6</v>
      </c>
      <c r="D239" s="184"/>
      <c r="E239" s="60" t="s">
        <v>85</v>
      </c>
      <c r="F239" s="54" t="s">
        <v>137</v>
      </c>
      <c r="G239" s="34">
        <v>0.45</v>
      </c>
      <c r="H239" s="33">
        <v>150</v>
      </c>
      <c r="I239" s="33" t="s">
        <v>78</v>
      </c>
      <c r="J239" s="183"/>
    </row>
    <row r="240" spans="1:10" ht="15" hidden="1" customHeight="1">
      <c r="A240" s="21">
        <v>21</v>
      </c>
      <c r="B240" s="23"/>
      <c r="C240" s="60" t="s">
        <v>78</v>
      </c>
      <c r="D240" s="184"/>
      <c r="E240" s="60" t="s">
        <v>78</v>
      </c>
      <c r="F240" s="60"/>
      <c r="G240" s="60"/>
      <c r="H240" s="61" t="s">
        <v>78</v>
      </c>
      <c r="I240" s="61" t="s">
        <v>78</v>
      </c>
      <c r="J240" s="183"/>
    </row>
    <row r="241" spans="1:10" ht="15" hidden="1" customHeight="1">
      <c r="A241" s="21">
        <v>22</v>
      </c>
      <c r="B241" s="23"/>
      <c r="C241" s="60" t="s">
        <v>78</v>
      </c>
      <c r="D241" s="184"/>
      <c r="E241" s="60" t="s">
        <v>78</v>
      </c>
      <c r="F241" s="60"/>
      <c r="G241" s="60"/>
      <c r="H241" s="61" t="s">
        <v>78</v>
      </c>
      <c r="I241" s="61" t="s">
        <v>78</v>
      </c>
      <c r="J241" s="183"/>
    </row>
    <row r="242" spans="1:10" ht="15" hidden="1" customHeight="1">
      <c r="A242" s="21">
        <v>23</v>
      </c>
      <c r="B242" s="23"/>
      <c r="C242" s="60" t="s">
        <v>78</v>
      </c>
      <c r="D242" s="184"/>
      <c r="E242" s="60" t="s">
        <v>78</v>
      </c>
      <c r="F242" s="60"/>
      <c r="G242" s="60"/>
      <c r="H242" s="61" t="s">
        <v>78</v>
      </c>
      <c r="I242" s="61" t="s">
        <v>78</v>
      </c>
      <c r="J242" s="183"/>
    </row>
    <row r="243" spans="1:10" ht="15" hidden="1" customHeight="1">
      <c r="A243" s="21">
        <v>24</v>
      </c>
      <c r="B243" s="23"/>
      <c r="C243" s="60" t="s">
        <v>78</v>
      </c>
      <c r="D243" s="184"/>
      <c r="E243" s="60" t="s">
        <v>78</v>
      </c>
      <c r="F243" s="60"/>
      <c r="G243" s="60"/>
      <c r="H243" s="61" t="s">
        <v>78</v>
      </c>
      <c r="I243" s="61" t="s">
        <v>78</v>
      </c>
      <c r="J243" s="183"/>
    </row>
    <row r="244" spans="1:10" ht="15" hidden="1" customHeight="1">
      <c r="A244" s="21">
        <v>25</v>
      </c>
      <c r="B244" s="23"/>
      <c r="C244" s="60" t="s">
        <v>78</v>
      </c>
      <c r="D244" s="184"/>
      <c r="E244" s="60" t="s">
        <v>78</v>
      </c>
      <c r="F244" s="60"/>
      <c r="G244" s="60"/>
      <c r="H244" s="61" t="s">
        <v>78</v>
      </c>
      <c r="I244" s="61" t="s">
        <v>78</v>
      </c>
      <c r="J244" s="183"/>
    </row>
    <row r="245" spans="1:10" ht="15" hidden="1" customHeight="1">
      <c r="A245" s="21">
        <v>26</v>
      </c>
      <c r="B245" s="23"/>
      <c r="C245" s="60" t="s">
        <v>78</v>
      </c>
      <c r="D245" s="184"/>
      <c r="E245" s="60" t="s">
        <v>78</v>
      </c>
      <c r="F245" s="60"/>
      <c r="G245" s="60"/>
      <c r="H245" s="61" t="s">
        <v>78</v>
      </c>
      <c r="I245" s="61" t="s">
        <v>78</v>
      </c>
      <c r="J245" s="183"/>
    </row>
    <row r="246" spans="1:10" ht="15" hidden="1" customHeight="1">
      <c r="A246" s="21">
        <v>27</v>
      </c>
      <c r="B246" s="23"/>
      <c r="C246" s="60" t="s">
        <v>78</v>
      </c>
      <c r="D246" s="184"/>
      <c r="E246" s="60" t="s">
        <v>78</v>
      </c>
      <c r="F246" s="60"/>
      <c r="G246" s="60"/>
      <c r="H246" s="61" t="s">
        <v>78</v>
      </c>
      <c r="I246" s="61" t="s">
        <v>78</v>
      </c>
      <c r="J246" s="183"/>
    </row>
    <row r="247" spans="1:10" ht="15" customHeight="1">
      <c r="A247" s="21"/>
      <c r="B247" s="23"/>
      <c r="C247" s="60"/>
      <c r="D247" s="60"/>
      <c r="E247" s="60"/>
      <c r="F247" s="60"/>
      <c r="G247" s="60"/>
      <c r="H247" s="61"/>
      <c r="I247" s="61"/>
      <c r="J247" s="183"/>
    </row>
    <row r="248" spans="1:10" ht="20.25" customHeight="1">
      <c r="A248" s="186" t="s">
        <v>200</v>
      </c>
      <c r="B248" s="186"/>
      <c r="C248" s="186"/>
      <c r="D248" s="186"/>
      <c r="E248" s="186"/>
      <c r="F248" s="186"/>
      <c r="G248" s="186"/>
      <c r="H248" s="186"/>
      <c r="I248" s="186"/>
      <c r="J248" s="183"/>
    </row>
    <row r="249" spans="1:10" ht="15" hidden="1" customHeight="1">
      <c r="A249" s="21">
        <v>13</v>
      </c>
      <c r="B249" s="24" t="s">
        <v>40</v>
      </c>
      <c r="C249" s="50" t="s">
        <v>86</v>
      </c>
      <c r="D249" s="61">
        <v>1080</v>
      </c>
      <c r="E249" s="60" t="s">
        <v>87</v>
      </c>
      <c r="F249" s="53"/>
      <c r="G249" s="53"/>
      <c r="H249" s="61" t="s">
        <v>78</v>
      </c>
      <c r="I249" s="61" t="s">
        <v>78</v>
      </c>
      <c r="J249" s="183"/>
    </row>
    <row r="250" spans="1:10" ht="15" hidden="1" customHeight="1">
      <c r="A250" s="21">
        <v>14</v>
      </c>
      <c r="B250" s="25" t="s">
        <v>41</v>
      </c>
      <c r="C250" s="50" t="s">
        <v>86</v>
      </c>
      <c r="D250" s="17">
        <v>1500</v>
      </c>
      <c r="E250" s="60" t="s">
        <v>87</v>
      </c>
      <c r="F250" s="53"/>
      <c r="G250" s="53"/>
      <c r="H250" s="61" t="s">
        <v>78</v>
      </c>
      <c r="I250" s="61" t="s">
        <v>78</v>
      </c>
      <c r="J250" s="183"/>
    </row>
    <row r="251" spans="1:10" ht="15" hidden="1" customHeight="1">
      <c r="A251" s="21">
        <v>15</v>
      </c>
      <c r="B251" s="26" t="s">
        <v>42</v>
      </c>
      <c r="C251" s="50" t="s">
        <v>86</v>
      </c>
      <c r="D251" s="61">
        <v>1640</v>
      </c>
      <c r="E251" s="60" t="s">
        <v>87</v>
      </c>
      <c r="F251" s="53"/>
      <c r="G251" s="53"/>
      <c r="H251" s="61" t="s">
        <v>78</v>
      </c>
      <c r="I251" s="61" t="s">
        <v>78</v>
      </c>
      <c r="J251" s="183"/>
    </row>
    <row r="252" spans="1:10" ht="15" customHeight="1">
      <c r="A252" s="21">
        <v>20</v>
      </c>
      <c r="B252" s="26" t="s">
        <v>40</v>
      </c>
      <c r="C252" s="60">
        <v>1.08</v>
      </c>
      <c r="D252" s="183" t="s">
        <v>134</v>
      </c>
      <c r="E252" s="60" t="s">
        <v>87</v>
      </c>
      <c r="F252" s="54" t="s">
        <v>137</v>
      </c>
      <c r="G252" s="34">
        <v>0.5</v>
      </c>
      <c r="H252" s="33">
        <v>250</v>
      </c>
      <c r="I252" s="33">
        <v>200</v>
      </c>
      <c r="J252" s="183"/>
    </row>
    <row r="253" spans="1:10" ht="15" customHeight="1">
      <c r="A253" s="21">
        <v>21</v>
      </c>
      <c r="B253" s="26" t="s">
        <v>42</v>
      </c>
      <c r="C253" s="60">
        <v>1.64</v>
      </c>
      <c r="D253" s="184"/>
      <c r="E253" s="60" t="s">
        <v>87</v>
      </c>
      <c r="F253" s="54" t="s">
        <v>137</v>
      </c>
      <c r="G253" s="34">
        <v>0.5</v>
      </c>
      <c r="H253" s="33">
        <v>350</v>
      </c>
      <c r="I253" s="33">
        <v>200</v>
      </c>
      <c r="J253" s="183"/>
    </row>
    <row r="254" spans="1:10" ht="15">
      <c r="A254" s="21">
        <v>22</v>
      </c>
      <c r="B254" s="27" t="s">
        <v>43</v>
      </c>
      <c r="C254" s="60">
        <v>0.92</v>
      </c>
      <c r="D254" s="184"/>
      <c r="E254" s="60" t="s">
        <v>87</v>
      </c>
      <c r="F254" s="54" t="s">
        <v>137</v>
      </c>
      <c r="G254" s="34">
        <v>0.45</v>
      </c>
      <c r="H254" s="33">
        <v>250</v>
      </c>
      <c r="I254" s="33">
        <v>250</v>
      </c>
      <c r="J254" s="183"/>
    </row>
    <row r="255" spans="1:10" ht="16.5" customHeight="1">
      <c r="A255" s="21">
        <v>23</v>
      </c>
      <c r="B255" s="27" t="s">
        <v>44</v>
      </c>
      <c r="C255" s="53">
        <v>0.7</v>
      </c>
      <c r="D255" s="184"/>
      <c r="E255" s="60" t="s">
        <v>87</v>
      </c>
      <c r="F255" s="54" t="s">
        <v>137</v>
      </c>
      <c r="G255" s="34">
        <v>0.45</v>
      </c>
      <c r="H255" s="33">
        <v>200</v>
      </c>
      <c r="I255" s="33">
        <v>100</v>
      </c>
      <c r="J255" s="183"/>
    </row>
    <row r="256" spans="1:10" ht="15">
      <c r="A256" s="21">
        <v>24</v>
      </c>
      <c r="B256" s="28" t="s">
        <v>45</v>
      </c>
      <c r="C256" s="60">
        <v>4.45</v>
      </c>
      <c r="D256" s="184"/>
      <c r="E256" s="60" t="s">
        <v>87</v>
      </c>
      <c r="F256" s="54" t="s">
        <v>137</v>
      </c>
      <c r="G256" s="34">
        <v>0.45</v>
      </c>
      <c r="H256" s="33">
        <v>1200</v>
      </c>
      <c r="I256" s="33">
        <v>800</v>
      </c>
      <c r="J256" s="183"/>
    </row>
    <row r="257" spans="1:10" ht="15">
      <c r="A257" s="21">
        <v>25</v>
      </c>
      <c r="B257" s="28" t="s">
        <v>46</v>
      </c>
      <c r="C257" s="60">
        <v>3.65</v>
      </c>
      <c r="D257" s="184"/>
      <c r="E257" s="60" t="s">
        <v>87</v>
      </c>
      <c r="F257" s="54" t="s">
        <v>137</v>
      </c>
      <c r="G257" s="34">
        <v>0.5</v>
      </c>
      <c r="H257" s="33">
        <v>1000</v>
      </c>
      <c r="I257" s="33">
        <v>700</v>
      </c>
      <c r="J257" s="183"/>
    </row>
    <row r="258" spans="1:10" ht="15" hidden="1" customHeight="1">
      <c r="A258" s="21">
        <v>20</v>
      </c>
      <c r="B258" s="28" t="s">
        <v>47</v>
      </c>
      <c r="C258" s="60">
        <v>0.76</v>
      </c>
      <c r="D258" s="184"/>
      <c r="E258" s="60" t="s">
        <v>87</v>
      </c>
      <c r="F258" s="54" t="s">
        <v>137</v>
      </c>
      <c r="G258" s="16"/>
      <c r="H258" s="33">
        <f>D258*0.6*0.6*0.8</f>
        <v>0</v>
      </c>
      <c r="I258" s="33"/>
      <c r="J258" s="183"/>
    </row>
    <row r="259" spans="1:10" ht="15" hidden="1" customHeight="1">
      <c r="A259" s="21">
        <v>21</v>
      </c>
      <c r="B259" s="28" t="s">
        <v>48</v>
      </c>
      <c r="C259" s="60">
        <v>0.18</v>
      </c>
      <c r="D259" s="184"/>
      <c r="E259" s="60" t="s">
        <v>87</v>
      </c>
      <c r="F259" s="54" t="s">
        <v>137</v>
      </c>
      <c r="G259" s="16"/>
      <c r="H259" s="33">
        <f>D259*0.6*0.6*0.8</f>
        <v>0</v>
      </c>
      <c r="I259" s="33"/>
      <c r="J259" s="183"/>
    </row>
    <row r="260" spans="1:10" ht="15">
      <c r="A260" s="21">
        <v>26</v>
      </c>
      <c r="B260" s="28" t="s">
        <v>48</v>
      </c>
      <c r="C260" s="60">
        <v>0.76</v>
      </c>
      <c r="D260" s="184"/>
      <c r="E260" s="60" t="s">
        <v>87</v>
      </c>
      <c r="F260" s="54" t="s">
        <v>137</v>
      </c>
      <c r="G260" s="34">
        <v>0.5</v>
      </c>
      <c r="H260" s="33">
        <v>200</v>
      </c>
      <c r="I260" s="33">
        <v>100</v>
      </c>
      <c r="J260" s="183"/>
    </row>
    <row r="261" spans="1:10" ht="15">
      <c r="A261" s="21">
        <v>27</v>
      </c>
      <c r="B261" s="28" t="s">
        <v>49</v>
      </c>
      <c r="C261" s="60">
        <v>0.18</v>
      </c>
      <c r="D261" s="184"/>
      <c r="E261" s="60" t="s">
        <v>87</v>
      </c>
      <c r="F261" s="54" t="s">
        <v>137</v>
      </c>
      <c r="G261" s="34">
        <v>0.5</v>
      </c>
      <c r="H261" s="33">
        <v>50</v>
      </c>
      <c r="I261" s="33">
        <v>50</v>
      </c>
      <c r="J261" s="183"/>
    </row>
    <row r="262" spans="1:10" ht="15" hidden="1" customHeight="1">
      <c r="A262" s="21">
        <v>24</v>
      </c>
      <c r="B262" s="28" t="s">
        <v>51</v>
      </c>
      <c r="C262" s="50" t="s">
        <v>86</v>
      </c>
      <c r="D262" s="184"/>
      <c r="E262" s="60" t="s">
        <v>87</v>
      </c>
      <c r="F262" s="54" t="s">
        <v>137</v>
      </c>
      <c r="G262" s="34"/>
      <c r="H262" s="33">
        <v>50</v>
      </c>
      <c r="I262" s="33" t="s">
        <v>78</v>
      </c>
      <c r="J262" s="183"/>
    </row>
    <row r="263" spans="1:10" ht="15" customHeight="1">
      <c r="A263" s="21">
        <v>28</v>
      </c>
      <c r="B263" s="28" t="s">
        <v>50</v>
      </c>
      <c r="C263" s="60">
        <v>0.18099999999999999</v>
      </c>
      <c r="D263" s="184"/>
      <c r="E263" s="60" t="s">
        <v>87</v>
      </c>
      <c r="F263" s="54" t="s">
        <v>137</v>
      </c>
      <c r="G263" s="34">
        <v>0.5</v>
      </c>
      <c r="H263" s="33">
        <v>50</v>
      </c>
      <c r="I263" s="33">
        <v>50</v>
      </c>
      <c r="J263" s="183"/>
    </row>
    <row r="264" spans="1:10" ht="15" customHeight="1">
      <c r="A264" s="21">
        <v>29</v>
      </c>
      <c r="B264" s="28" t="s">
        <v>51</v>
      </c>
      <c r="C264" s="60">
        <v>0.42</v>
      </c>
      <c r="D264" s="184"/>
      <c r="E264" s="60" t="s">
        <v>87</v>
      </c>
      <c r="F264" s="54" t="s">
        <v>137</v>
      </c>
      <c r="G264" s="34">
        <v>0.45</v>
      </c>
      <c r="H264" s="33">
        <v>50</v>
      </c>
      <c r="I264" s="33">
        <v>50</v>
      </c>
      <c r="J264" s="183"/>
    </row>
    <row r="265" spans="1:10" ht="15" customHeight="1">
      <c r="A265" s="21"/>
      <c r="B265" s="28"/>
      <c r="C265" s="60"/>
      <c r="D265" s="60"/>
      <c r="E265" s="60"/>
      <c r="F265" s="54"/>
      <c r="G265" s="54"/>
      <c r="H265" s="18"/>
      <c r="I265" s="18"/>
      <c r="J265" s="183"/>
    </row>
    <row r="266" spans="1:10" ht="19.5" customHeight="1">
      <c r="A266" s="186" t="s">
        <v>59</v>
      </c>
      <c r="B266" s="186"/>
      <c r="C266" s="186"/>
      <c r="D266" s="186"/>
      <c r="E266" s="186"/>
      <c r="F266" s="186"/>
      <c r="G266" s="186"/>
      <c r="H266" s="186"/>
      <c r="I266" s="186"/>
      <c r="J266" s="183"/>
    </row>
    <row r="267" spans="1:10" ht="15">
      <c r="A267" s="21">
        <v>30</v>
      </c>
      <c r="B267" s="28" t="s">
        <v>101</v>
      </c>
      <c r="C267" s="60">
        <v>8.6</v>
      </c>
      <c r="D267" s="184" t="s">
        <v>86</v>
      </c>
      <c r="E267" s="60" t="s">
        <v>90</v>
      </c>
      <c r="F267" s="54" t="s">
        <v>137</v>
      </c>
      <c r="G267" s="34">
        <v>0.5</v>
      </c>
      <c r="H267" s="33">
        <v>1850</v>
      </c>
      <c r="I267" s="33">
        <v>1350</v>
      </c>
      <c r="J267" s="183"/>
    </row>
    <row r="268" spans="1:10" ht="15">
      <c r="A268" s="21">
        <v>31</v>
      </c>
      <c r="B268" s="28" t="s">
        <v>102</v>
      </c>
      <c r="C268" s="60">
        <v>2.9</v>
      </c>
      <c r="D268" s="184"/>
      <c r="E268" s="60" t="s">
        <v>90</v>
      </c>
      <c r="F268" s="54" t="s">
        <v>137</v>
      </c>
      <c r="G268" s="34">
        <v>0.45</v>
      </c>
      <c r="H268" s="33">
        <v>400</v>
      </c>
      <c r="I268" s="33">
        <v>325</v>
      </c>
      <c r="J268" s="183"/>
    </row>
    <row r="269" spans="1:10" ht="30" hidden="1" customHeight="1">
      <c r="A269" s="21">
        <v>42</v>
      </c>
      <c r="B269" s="28" t="s">
        <v>52</v>
      </c>
      <c r="C269" s="187" t="s">
        <v>96</v>
      </c>
      <c r="D269" s="187"/>
      <c r="E269" s="187"/>
      <c r="F269" s="187"/>
      <c r="G269" s="187"/>
      <c r="H269" s="187"/>
      <c r="I269" s="187"/>
      <c r="J269" s="183"/>
    </row>
    <row r="270" spans="1:10" ht="23.25" customHeight="1">
      <c r="A270" s="21">
        <v>32</v>
      </c>
      <c r="B270" s="28" t="s">
        <v>103</v>
      </c>
      <c r="C270" s="60">
        <v>3.4</v>
      </c>
      <c r="D270" s="60" t="s">
        <v>89</v>
      </c>
      <c r="E270" s="60" t="s">
        <v>91</v>
      </c>
      <c r="F270" s="54" t="s">
        <v>137</v>
      </c>
      <c r="G270" s="34">
        <v>0.45</v>
      </c>
      <c r="H270" s="33">
        <v>1400</v>
      </c>
      <c r="I270" s="33">
        <v>900</v>
      </c>
      <c r="J270" s="183"/>
    </row>
    <row r="271" spans="1:10" ht="19.5" customHeight="1">
      <c r="A271" s="186" t="s">
        <v>60</v>
      </c>
      <c r="B271" s="186"/>
      <c r="C271" s="186"/>
      <c r="D271" s="186"/>
      <c r="E271" s="186"/>
      <c r="F271" s="186"/>
      <c r="G271" s="186"/>
      <c r="H271" s="186"/>
      <c r="I271" s="186"/>
      <c r="J271" s="183"/>
    </row>
    <row r="272" spans="1:10" ht="15">
      <c r="A272" s="21">
        <v>33</v>
      </c>
      <c r="B272" s="29" t="s">
        <v>56</v>
      </c>
      <c r="C272" s="60">
        <v>6.8</v>
      </c>
      <c r="D272" s="60" t="s">
        <v>79</v>
      </c>
      <c r="E272" s="60" t="s">
        <v>81</v>
      </c>
      <c r="F272" s="54" t="s">
        <v>137</v>
      </c>
      <c r="G272" s="34">
        <v>0.45</v>
      </c>
      <c r="H272" s="33">
        <v>1630</v>
      </c>
      <c r="I272" s="18" t="s">
        <v>78</v>
      </c>
      <c r="J272" s="183"/>
    </row>
    <row r="273" spans="1:10" ht="24" customHeight="1">
      <c r="A273" s="181" t="s">
        <v>139</v>
      </c>
      <c r="B273" s="181"/>
      <c r="C273" s="181"/>
      <c r="D273" s="181"/>
      <c r="E273" s="181"/>
      <c r="F273" s="181"/>
      <c r="G273" s="181"/>
      <c r="H273" s="181"/>
      <c r="I273" s="181"/>
      <c r="J273" s="181"/>
    </row>
    <row r="274" spans="1:10" ht="15">
      <c r="A274" s="17"/>
      <c r="B274" s="31" t="s">
        <v>140</v>
      </c>
      <c r="C274" s="56"/>
      <c r="D274" s="56"/>
      <c r="E274" s="56"/>
      <c r="F274" s="57"/>
      <c r="G274" s="57"/>
      <c r="H274" s="56"/>
      <c r="I274" s="56"/>
      <c r="J274" s="56"/>
    </row>
    <row r="275" spans="1:10" ht="21.75" customHeight="1">
      <c r="A275" s="17"/>
      <c r="B275" s="51" t="s">
        <v>141</v>
      </c>
      <c r="C275" s="56"/>
      <c r="D275" s="56"/>
      <c r="E275" s="56"/>
      <c r="F275" s="57"/>
      <c r="G275" s="57"/>
      <c r="H275" s="56"/>
      <c r="I275" s="56"/>
      <c r="J275" s="56"/>
    </row>
    <row r="276" spans="1:10" ht="45.75" customHeight="1">
      <c r="A276" s="17">
        <v>34</v>
      </c>
      <c r="B276" s="76" t="s">
        <v>142</v>
      </c>
      <c r="C276" s="77">
        <v>0.45</v>
      </c>
      <c r="D276" s="62" t="s">
        <v>158</v>
      </c>
      <c r="E276" s="63" t="s">
        <v>144</v>
      </c>
      <c r="F276" s="63" t="s">
        <v>195</v>
      </c>
      <c r="G276" s="69" t="s">
        <v>202</v>
      </c>
      <c r="H276" s="188" t="s">
        <v>203</v>
      </c>
      <c r="I276" s="188" t="s">
        <v>203</v>
      </c>
      <c r="J276" s="188" t="s">
        <v>213</v>
      </c>
    </row>
    <row r="277" spans="1:10" ht="15.75" customHeight="1">
      <c r="A277" s="17">
        <v>35</v>
      </c>
      <c r="B277" s="76" t="s">
        <v>145</v>
      </c>
      <c r="C277" s="77">
        <v>0.2</v>
      </c>
      <c r="D277" s="191" t="s">
        <v>143</v>
      </c>
      <c r="E277" s="63" t="s">
        <v>144</v>
      </c>
      <c r="F277" s="63" t="s">
        <v>195</v>
      </c>
      <c r="G277" s="69">
        <v>0.2</v>
      </c>
      <c r="H277" s="189"/>
      <c r="I277" s="189"/>
      <c r="J277" s="189"/>
    </row>
    <row r="278" spans="1:10" ht="15.75" customHeight="1">
      <c r="A278" s="17">
        <v>36</v>
      </c>
      <c r="B278" s="76" t="s">
        <v>146</v>
      </c>
      <c r="C278" s="77">
        <v>0.28999999999999998</v>
      </c>
      <c r="D278" s="192"/>
      <c r="E278" s="63" t="s">
        <v>144</v>
      </c>
      <c r="F278" s="63" t="s">
        <v>195</v>
      </c>
      <c r="G278" s="69">
        <v>0.2</v>
      </c>
      <c r="H278" s="189"/>
      <c r="I278" s="189"/>
      <c r="J278" s="189"/>
    </row>
    <row r="279" spans="1:10" ht="15.75" customHeight="1">
      <c r="A279" s="17">
        <v>37</v>
      </c>
      <c r="B279" s="76" t="s">
        <v>147</v>
      </c>
      <c r="C279" s="77">
        <v>0.9</v>
      </c>
      <c r="D279" s="192"/>
      <c r="E279" s="63" t="s">
        <v>144</v>
      </c>
      <c r="F279" s="63" t="s">
        <v>195</v>
      </c>
      <c r="G279" s="69">
        <v>0.1</v>
      </c>
      <c r="H279" s="189"/>
      <c r="I279" s="189"/>
      <c r="J279" s="189"/>
    </row>
    <row r="280" spans="1:10" ht="15.75" customHeight="1">
      <c r="A280" s="17">
        <v>38</v>
      </c>
      <c r="B280" s="76" t="s">
        <v>148</v>
      </c>
      <c r="C280" s="77">
        <v>0.4</v>
      </c>
      <c r="D280" s="192"/>
      <c r="E280" s="63" t="s">
        <v>144</v>
      </c>
      <c r="F280" s="63" t="s">
        <v>195</v>
      </c>
      <c r="G280" s="69">
        <v>0.2</v>
      </c>
      <c r="H280" s="189"/>
      <c r="I280" s="189"/>
      <c r="J280" s="189"/>
    </row>
    <row r="281" spans="1:10" ht="15.75" customHeight="1">
      <c r="A281" s="17">
        <v>39</v>
      </c>
      <c r="B281" s="76" t="s">
        <v>149</v>
      </c>
      <c r="C281" s="77">
        <v>0.65</v>
      </c>
      <c r="D281" s="192"/>
      <c r="E281" s="63" t="s">
        <v>144</v>
      </c>
      <c r="F281" s="63" t="s">
        <v>195</v>
      </c>
      <c r="G281" s="69">
        <v>0.2</v>
      </c>
      <c r="H281" s="189"/>
      <c r="I281" s="189"/>
      <c r="J281" s="189"/>
    </row>
    <row r="282" spans="1:10" ht="15.75" customHeight="1">
      <c r="A282" s="17">
        <v>40</v>
      </c>
      <c r="B282" s="76" t="s">
        <v>150</v>
      </c>
      <c r="C282" s="77">
        <v>0.86</v>
      </c>
      <c r="D282" s="192"/>
      <c r="E282" s="63" t="s">
        <v>144</v>
      </c>
      <c r="F282" s="63" t="s">
        <v>195</v>
      </c>
      <c r="G282" s="69">
        <v>0.2</v>
      </c>
      <c r="H282" s="189"/>
      <c r="I282" s="189"/>
      <c r="J282" s="189"/>
    </row>
    <row r="283" spans="1:10" ht="15.75" customHeight="1">
      <c r="A283" s="17">
        <v>41</v>
      </c>
      <c r="B283" s="78" t="s">
        <v>151</v>
      </c>
      <c r="C283" s="77">
        <v>0.76</v>
      </c>
      <c r="D283" s="192"/>
      <c r="E283" s="63" t="s">
        <v>144</v>
      </c>
      <c r="F283" s="63" t="s">
        <v>195</v>
      </c>
      <c r="G283" s="69">
        <v>0.3</v>
      </c>
      <c r="H283" s="189"/>
      <c r="I283" s="189"/>
      <c r="J283" s="189"/>
    </row>
    <row r="284" spans="1:10" ht="30">
      <c r="A284" s="17">
        <v>42</v>
      </c>
      <c r="B284" s="78" t="s">
        <v>152</v>
      </c>
      <c r="C284" s="77">
        <v>0.3</v>
      </c>
      <c r="D284" s="192"/>
      <c r="E284" s="63" t="s">
        <v>144</v>
      </c>
      <c r="F284" s="63" t="s">
        <v>195</v>
      </c>
      <c r="G284" s="69">
        <v>0.3</v>
      </c>
      <c r="H284" s="189"/>
      <c r="I284" s="189"/>
      <c r="J284" s="189"/>
    </row>
    <row r="285" spans="1:10" ht="30">
      <c r="A285" s="17">
        <v>43</v>
      </c>
      <c r="B285" s="78" t="s">
        <v>153</v>
      </c>
      <c r="C285" s="77">
        <v>0.3</v>
      </c>
      <c r="D285" s="192"/>
      <c r="E285" s="63" t="s">
        <v>144</v>
      </c>
      <c r="F285" s="63" t="s">
        <v>195</v>
      </c>
      <c r="G285" s="69">
        <v>0.2</v>
      </c>
      <c r="H285" s="189"/>
      <c r="I285" s="189"/>
      <c r="J285" s="189"/>
    </row>
    <row r="286" spans="1:10" ht="15.75" customHeight="1">
      <c r="A286" s="17">
        <v>44</v>
      </c>
      <c r="B286" s="76" t="s">
        <v>154</v>
      </c>
      <c r="C286" s="77">
        <v>0.65</v>
      </c>
      <c r="D286" s="192"/>
      <c r="E286" s="63" t="s">
        <v>144</v>
      </c>
      <c r="F286" s="63" t="s">
        <v>195</v>
      </c>
      <c r="G286" s="69">
        <v>0.2</v>
      </c>
      <c r="H286" s="189"/>
      <c r="I286" s="189"/>
      <c r="J286" s="189"/>
    </row>
    <row r="287" spans="1:10" ht="15.75" customHeight="1">
      <c r="A287" s="17">
        <v>45</v>
      </c>
      <c r="B287" s="76" t="s">
        <v>155</v>
      </c>
      <c r="C287" s="77">
        <v>1.6</v>
      </c>
      <c r="D287" s="192"/>
      <c r="E287" s="63" t="s">
        <v>144</v>
      </c>
      <c r="F287" s="63" t="s">
        <v>195</v>
      </c>
      <c r="G287" s="69">
        <v>0.2</v>
      </c>
      <c r="H287" s="189"/>
      <c r="I287" s="189"/>
      <c r="J287" s="189"/>
    </row>
    <row r="288" spans="1:10" ht="15.75" customHeight="1">
      <c r="A288" s="17">
        <v>46</v>
      </c>
      <c r="B288" s="76" t="s">
        <v>156</v>
      </c>
      <c r="C288" s="77">
        <v>0.65</v>
      </c>
      <c r="D288" s="193"/>
      <c r="E288" s="63" t="s">
        <v>144</v>
      </c>
      <c r="F288" s="63" t="s">
        <v>195</v>
      </c>
      <c r="G288" s="69">
        <v>0.3</v>
      </c>
      <c r="H288" s="189"/>
      <c r="I288" s="189"/>
      <c r="J288" s="189"/>
    </row>
    <row r="289" spans="1:10" ht="15.75" customHeight="1">
      <c r="A289" s="17">
        <v>47</v>
      </c>
      <c r="B289" s="76" t="s">
        <v>157</v>
      </c>
      <c r="C289" s="77">
        <v>2.5</v>
      </c>
      <c r="D289" s="194" t="s">
        <v>158</v>
      </c>
      <c r="E289" s="63" t="s">
        <v>159</v>
      </c>
      <c r="F289" s="63" t="s">
        <v>195</v>
      </c>
      <c r="G289" s="197" t="s">
        <v>202</v>
      </c>
      <c r="H289" s="189"/>
      <c r="I289" s="189"/>
      <c r="J289" s="189"/>
    </row>
    <row r="290" spans="1:10" ht="15.75" customHeight="1">
      <c r="A290" s="17">
        <v>48</v>
      </c>
      <c r="B290" s="76" t="s">
        <v>160</v>
      </c>
      <c r="C290" s="77">
        <v>0.5</v>
      </c>
      <c r="D290" s="195"/>
      <c r="E290" s="63" t="s">
        <v>159</v>
      </c>
      <c r="F290" s="63" t="s">
        <v>195</v>
      </c>
      <c r="G290" s="198"/>
      <c r="H290" s="189"/>
      <c r="I290" s="189"/>
      <c r="J290" s="189"/>
    </row>
    <row r="291" spans="1:10" ht="15.75" customHeight="1">
      <c r="A291" s="17">
        <v>49</v>
      </c>
      <c r="B291" s="78" t="s">
        <v>161</v>
      </c>
      <c r="C291" s="77">
        <v>6.6</v>
      </c>
      <c r="D291" s="196"/>
      <c r="E291" s="63" t="s">
        <v>159</v>
      </c>
      <c r="F291" s="63" t="s">
        <v>195</v>
      </c>
      <c r="G291" s="199"/>
      <c r="H291" s="189"/>
      <c r="I291" s="189"/>
      <c r="J291" s="189"/>
    </row>
    <row r="292" spans="1:10" ht="17.25" customHeight="1">
      <c r="A292" s="17"/>
      <c r="B292" s="79" t="s">
        <v>162</v>
      </c>
      <c r="C292" s="80"/>
      <c r="D292" s="64"/>
      <c r="E292" s="63"/>
      <c r="F292" s="63"/>
      <c r="G292" s="69"/>
      <c r="H292" s="189"/>
      <c r="I292" s="189"/>
      <c r="J292" s="189"/>
    </row>
    <row r="293" spans="1:10" ht="15.75" customHeight="1">
      <c r="A293" s="17">
        <v>50</v>
      </c>
      <c r="B293" s="76" t="s">
        <v>163</v>
      </c>
      <c r="C293" s="77">
        <v>2.2999999999999998</v>
      </c>
      <c r="D293" s="200" t="s">
        <v>164</v>
      </c>
      <c r="E293" s="63" t="s">
        <v>144</v>
      </c>
      <c r="F293" s="63" t="s">
        <v>195</v>
      </c>
      <c r="G293" s="69">
        <v>0.2</v>
      </c>
      <c r="H293" s="189"/>
      <c r="I293" s="189"/>
      <c r="J293" s="189"/>
    </row>
    <row r="294" spans="1:10" ht="15.75" customHeight="1">
      <c r="A294" s="17">
        <v>51</v>
      </c>
      <c r="B294" s="78" t="s">
        <v>165</v>
      </c>
      <c r="C294" s="77">
        <v>0.3</v>
      </c>
      <c r="D294" s="201"/>
      <c r="E294" s="63" t="s">
        <v>144</v>
      </c>
      <c r="F294" s="63" t="s">
        <v>195</v>
      </c>
      <c r="G294" s="69">
        <v>0.2</v>
      </c>
      <c r="H294" s="189"/>
      <c r="I294" s="189"/>
      <c r="J294" s="189"/>
    </row>
    <row r="295" spans="1:10" ht="15.75" customHeight="1">
      <c r="A295" s="17">
        <v>52</v>
      </c>
      <c r="B295" s="76" t="s">
        <v>166</v>
      </c>
      <c r="C295" s="81">
        <v>2.5</v>
      </c>
      <c r="D295" s="201"/>
      <c r="E295" s="63" t="s">
        <v>144</v>
      </c>
      <c r="F295" s="63" t="s">
        <v>195</v>
      </c>
      <c r="G295" s="69">
        <v>0.1</v>
      </c>
      <c r="H295" s="189"/>
      <c r="I295" s="189"/>
      <c r="J295" s="189"/>
    </row>
    <row r="296" spans="1:10" ht="30">
      <c r="A296" s="17">
        <v>53</v>
      </c>
      <c r="B296" s="78" t="s">
        <v>167</v>
      </c>
      <c r="C296" s="77">
        <v>0.24</v>
      </c>
      <c r="D296" s="201"/>
      <c r="E296" s="63" t="s">
        <v>144</v>
      </c>
      <c r="F296" s="63" t="s">
        <v>195</v>
      </c>
      <c r="G296" s="69">
        <v>0.2</v>
      </c>
      <c r="H296" s="189"/>
      <c r="I296" s="189"/>
      <c r="J296" s="189"/>
    </row>
    <row r="297" spans="1:10" ht="15.75" customHeight="1">
      <c r="A297" s="17">
        <v>54</v>
      </c>
      <c r="B297" s="76" t="s">
        <v>168</v>
      </c>
      <c r="C297" s="77">
        <v>0.6</v>
      </c>
      <c r="D297" s="201"/>
      <c r="E297" s="63" t="s">
        <v>144</v>
      </c>
      <c r="F297" s="63" t="s">
        <v>195</v>
      </c>
      <c r="G297" s="69">
        <v>0.2</v>
      </c>
      <c r="H297" s="189"/>
      <c r="I297" s="189"/>
      <c r="J297" s="189"/>
    </row>
    <row r="298" spans="1:10" ht="15.75" customHeight="1">
      <c r="A298" s="17">
        <v>55</v>
      </c>
      <c r="B298" s="76" t="s">
        <v>169</v>
      </c>
      <c r="C298" s="77">
        <v>0.37</v>
      </c>
      <c r="D298" s="201"/>
      <c r="E298" s="63" t="s">
        <v>144</v>
      </c>
      <c r="F298" s="63" t="s">
        <v>195</v>
      </c>
      <c r="G298" s="69">
        <v>0.1</v>
      </c>
      <c r="H298" s="189"/>
      <c r="I298" s="189"/>
      <c r="J298" s="189"/>
    </row>
    <row r="299" spans="1:10" ht="15.75" customHeight="1">
      <c r="A299" s="17">
        <v>56</v>
      </c>
      <c r="B299" s="76" t="s">
        <v>170</v>
      </c>
      <c r="C299" s="77">
        <v>0.75</v>
      </c>
      <c r="D299" s="201"/>
      <c r="E299" s="63" t="s">
        <v>144</v>
      </c>
      <c r="F299" s="63" t="s">
        <v>195</v>
      </c>
      <c r="G299" s="69">
        <v>0.1</v>
      </c>
      <c r="H299" s="189"/>
      <c r="I299" s="189"/>
      <c r="J299" s="189"/>
    </row>
    <row r="300" spans="1:10" ht="15.75" customHeight="1">
      <c r="A300" s="17">
        <v>57</v>
      </c>
      <c r="B300" s="76" t="s">
        <v>171</v>
      </c>
      <c r="C300" s="81">
        <v>3</v>
      </c>
      <c r="D300" s="201"/>
      <c r="E300" s="63" t="s">
        <v>144</v>
      </c>
      <c r="F300" s="63" t="s">
        <v>195</v>
      </c>
      <c r="G300" s="69">
        <v>0.2</v>
      </c>
      <c r="H300" s="189"/>
      <c r="I300" s="189"/>
      <c r="J300" s="189"/>
    </row>
    <row r="301" spans="1:10" ht="15.75" customHeight="1">
      <c r="A301" s="17">
        <v>58</v>
      </c>
      <c r="B301" s="76" t="s">
        <v>172</v>
      </c>
      <c r="C301" s="77">
        <v>0.9</v>
      </c>
      <c r="D301" s="201"/>
      <c r="E301" s="63" t="s">
        <v>144</v>
      </c>
      <c r="F301" s="63" t="s">
        <v>195</v>
      </c>
      <c r="G301" s="69">
        <v>0.2</v>
      </c>
      <c r="H301" s="189"/>
      <c r="I301" s="189"/>
      <c r="J301" s="189"/>
    </row>
    <row r="302" spans="1:10" ht="30">
      <c r="A302" s="17">
        <v>59</v>
      </c>
      <c r="B302" s="78" t="s">
        <v>173</v>
      </c>
      <c r="C302" s="77">
        <v>0.3</v>
      </c>
      <c r="D302" s="202"/>
      <c r="E302" s="63" t="s">
        <v>144</v>
      </c>
      <c r="F302" s="63" t="s">
        <v>195</v>
      </c>
      <c r="G302" s="69">
        <v>0.1</v>
      </c>
      <c r="H302" s="190"/>
      <c r="I302" s="190"/>
      <c r="J302" s="190"/>
    </row>
    <row r="303" spans="1:10" ht="24.75" customHeight="1">
      <c r="A303" s="61">
        <v>60</v>
      </c>
      <c r="B303" s="82" t="s">
        <v>215</v>
      </c>
      <c r="C303" s="80"/>
      <c r="D303" s="65"/>
      <c r="E303" s="66"/>
      <c r="F303" s="69"/>
      <c r="G303" s="69"/>
      <c r="H303" s="69"/>
      <c r="I303" s="70"/>
      <c r="J303" s="70"/>
    </row>
    <row r="304" spans="1:10" ht="15">
      <c r="A304" s="61">
        <v>61</v>
      </c>
      <c r="B304" s="79" t="s">
        <v>141</v>
      </c>
      <c r="C304" s="80"/>
      <c r="D304" s="65"/>
      <c r="E304" s="66"/>
      <c r="F304" s="69"/>
      <c r="G304" s="69"/>
      <c r="H304" s="69"/>
      <c r="I304" s="70"/>
      <c r="J304" s="70"/>
    </row>
    <row r="305" spans="1:10" ht="33.75" customHeight="1">
      <c r="A305" s="61">
        <v>62</v>
      </c>
      <c r="B305" s="76" t="s">
        <v>174</v>
      </c>
      <c r="C305" s="77">
        <v>2.6</v>
      </c>
      <c r="D305" s="201" t="s">
        <v>175</v>
      </c>
      <c r="E305" s="63" t="s">
        <v>144</v>
      </c>
      <c r="F305" s="71" t="s">
        <v>195</v>
      </c>
      <c r="G305" s="69">
        <v>0.5</v>
      </c>
      <c r="H305" s="203" t="s">
        <v>204</v>
      </c>
      <c r="I305" s="206" t="s">
        <v>205</v>
      </c>
      <c r="J305" s="206"/>
    </row>
    <row r="306" spans="1:10" ht="15.75" customHeight="1">
      <c r="A306" s="61">
        <v>63</v>
      </c>
      <c r="B306" s="76" t="s">
        <v>176</v>
      </c>
      <c r="C306" s="77">
        <v>2.2000000000000002</v>
      </c>
      <c r="D306" s="201"/>
      <c r="E306" s="63" t="s">
        <v>144</v>
      </c>
      <c r="F306" s="71" t="s">
        <v>195</v>
      </c>
      <c r="G306" s="69">
        <v>0.45</v>
      </c>
      <c r="H306" s="204"/>
      <c r="I306" s="207"/>
      <c r="J306" s="207"/>
    </row>
    <row r="307" spans="1:10" ht="20.25" customHeight="1">
      <c r="A307" s="61">
        <v>64</v>
      </c>
      <c r="B307" s="76" t="s">
        <v>177</v>
      </c>
      <c r="C307" s="77">
        <v>16.25</v>
      </c>
      <c r="D307" s="202"/>
      <c r="E307" s="63" t="s">
        <v>144</v>
      </c>
      <c r="F307" s="71" t="s">
        <v>195</v>
      </c>
      <c r="G307" s="69">
        <v>0.5</v>
      </c>
      <c r="H307" s="205"/>
      <c r="I307" s="208"/>
      <c r="J307" s="208"/>
    </row>
    <row r="308" spans="1:10" ht="20.25" customHeight="1">
      <c r="A308" s="61"/>
      <c r="B308" s="79" t="s">
        <v>162</v>
      </c>
      <c r="C308" s="80"/>
      <c r="D308" s="67"/>
      <c r="E308" s="66"/>
      <c r="F308" s="69"/>
      <c r="G308" s="69"/>
      <c r="H308" s="69"/>
      <c r="I308" s="72"/>
      <c r="J308" s="72"/>
    </row>
    <row r="309" spans="1:10" ht="20.25" customHeight="1">
      <c r="A309" s="163">
        <v>65</v>
      </c>
      <c r="B309" s="83" t="s">
        <v>178</v>
      </c>
      <c r="C309" s="77">
        <v>4.55</v>
      </c>
      <c r="D309" s="200" t="s">
        <v>179</v>
      </c>
      <c r="E309" s="63" t="s">
        <v>144</v>
      </c>
      <c r="F309" s="71" t="s">
        <v>195</v>
      </c>
      <c r="G309" s="69">
        <v>0.5</v>
      </c>
      <c r="H309" s="209" t="s">
        <v>206</v>
      </c>
      <c r="I309" s="206" t="s">
        <v>207</v>
      </c>
      <c r="J309" s="206"/>
    </row>
    <row r="310" spans="1:10" ht="15.75" customHeight="1">
      <c r="A310" s="61">
        <v>66</v>
      </c>
      <c r="B310" s="83" t="s">
        <v>180</v>
      </c>
      <c r="C310" s="77">
        <v>7.2</v>
      </c>
      <c r="D310" s="201"/>
      <c r="E310" s="63" t="s">
        <v>144</v>
      </c>
      <c r="F310" s="71" t="s">
        <v>195</v>
      </c>
      <c r="G310" s="69">
        <v>0.5</v>
      </c>
      <c r="H310" s="210"/>
      <c r="I310" s="207"/>
      <c r="J310" s="207"/>
    </row>
    <row r="311" spans="1:10" ht="33" customHeight="1">
      <c r="A311" s="61">
        <v>67</v>
      </c>
      <c r="B311" s="83" t="s">
        <v>181</v>
      </c>
      <c r="C311" s="77">
        <v>4</v>
      </c>
      <c r="D311" s="202"/>
      <c r="E311" s="63" t="s">
        <v>144</v>
      </c>
      <c r="F311" s="71" t="s">
        <v>195</v>
      </c>
      <c r="G311" s="69">
        <v>0.5</v>
      </c>
      <c r="H311" s="211"/>
      <c r="I311" s="208"/>
      <c r="J311" s="208"/>
    </row>
    <row r="312" spans="1:10" ht="18.75" customHeight="1">
      <c r="A312" s="61"/>
      <c r="B312" s="82" t="s">
        <v>216</v>
      </c>
      <c r="C312" s="84"/>
      <c r="D312" s="67"/>
      <c r="E312" s="68"/>
      <c r="F312" s="69"/>
      <c r="G312" s="69"/>
      <c r="H312" s="69"/>
      <c r="I312" s="73"/>
      <c r="J312" s="73"/>
    </row>
    <row r="313" spans="1:10" ht="15.75" customHeight="1">
      <c r="A313" s="61">
        <v>68</v>
      </c>
      <c r="B313" s="79" t="s">
        <v>141</v>
      </c>
      <c r="C313" s="84"/>
      <c r="D313" s="67"/>
      <c r="E313" s="68"/>
      <c r="F313" s="69"/>
      <c r="G313" s="69"/>
      <c r="H313" s="69"/>
      <c r="I313" s="73"/>
      <c r="J313" s="73"/>
    </row>
    <row r="314" spans="1:10" ht="15.75">
      <c r="A314" s="61">
        <v>69</v>
      </c>
      <c r="B314" s="76" t="s">
        <v>182</v>
      </c>
      <c r="C314" s="77">
        <v>11.3</v>
      </c>
      <c r="D314" s="200" t="s">
        <v>183</v>
      </c>
      <c r="E314" s="63" t="s">
        <v>144</v>
      </c>
      <c r="F314" s="71" t="s">
        <v>195</v>
      </c>
      <c r="G314" s="69">
        <v>0.45</v>
      </c>
      <c r="H314" s="203" t="s">
        <v>208</v>
      </c>
      <c r="I314" s="74" t="s">
        <v>209</v>
      </c>
      <c r="J314" s="74"/>
    </row>
    <row r="315" spans="1:10" ht="30.75" customHeight="1">
      <c r="A315" s="49"/>
      <c r="B315" s="76" t="s">
        <v>184</v>
      </c>
      <c r="C315" s="77">
        <v>11.2</v>
      </c>
      <c r="D315" s="202"/>
      <c r="E315" s="63" t="s">
        <v>144</v>
      </c>
      <c r="F315" s="71" t="s">
        <v>195</v>
      </c>
      <c r="G315" s="69">
        <v>0.5</v>
      </c>
      <c r="H315" s="205"/>
      <c r="I315" s="74" t="s">
        <v>210</v>
      </c>
      <c r="J315" s="74"/>
    </row>
    <row r="316" spans="1:10" ht="15.75" customHeight="1">
      <c r="A316" s="49">
        <v>70</v>
      </c>
      <c r="B316" s="79" t="s">
        <v>162</v>
      </c>
      <c r="C316" s="77"/>
      <c r="D316" s="67"/>
      <c r="E316" s="68"/>
      <c r="F316" s="69"/>
      <c r="G316" s="69"/>
      <c r="H316" s="69"/>
      <c r="I316" s="73"/>
      <c r="J316" s="73"/>
    </row>
    <row r="317" spans="1:10" ht="15.75">
      <c r="A317" s="49">
        <v>71</v>
      </c>
      <c r="B317" s="76" t="s">
        <v>185</v>
      </c>
      <c r="C317" s="77">
        <v>8.5500000000000007</v>
      </c>
      <c r="D317" s="200" t="s">
        <v>186</v>
      </c>
      <c r="E317" s="63" t="s">
        <v>144</v>
      </c>
      <c r="F317" s="71" t="s">
        <v>195</v>
      </c>
      <c r="G317" s="69">
        <v>0.5</v>
      </c>
      <c r="H317" s="203" t="s">
        <v>211</v>
      </c>
      <c r="I317" s="74" t="s">
        <v>210</v>
      </c>
      <c r="J317" s="74"/>
    </row>
    <row r="318" spans="1:10" ht="15.75">
      <c r="A318" s="49">
        <v>72</v>
      </c>
      <c r="B318" s="76" t="s">
        <v>187</v>
      </c>
      <c r="C318" s="77">
        <v>11.25</v>
      </c>
      <c r="D318" s="202"/>
      <c r="E318" s="63" t="s">
        <v>144</v>
      </c>
      <c r="F318" s="71" t="s">
        <v>195</v>
      </c>
      <c r="G318" s="69">
        <v>0.45</v>
      </c>
      <c r="H318" s="205"/>
      <c r="I318" s="74" t="s">
        <v>212</v>
      </c>
      <c r="J318" s="74"/>
    </row>
    <row r="319" spans="1:10" ht="19.5">
      <c r="A319" s="49">
        <v>73</v>
      </c>
      <c r="B319" s="82" t="s">
        <v>188</v>
      </c>
      <c r="C319" s="84"/>
      <c r="D319" s="67"/>
      <c r="E319" s="63"/>
      <c r="F319" s="69"/>
      <c r="G319" s="69"/>
      <c r="H319" s="70"/>
      <c r="I319" s="75"/>
      <c r="J319" s="75"/>
    </row>
    <row r="320" spans="1:10" ht="15.75">
      <c r="A320" s="49">
        <v>74</v>
      </c>
      <c r="B320" s="76" t="s">
        <v>189</v>
      </c>
      <c r="C320" s="77">
        <v>3.48</v>
      </c>
      <c r="D320" s="200" t="s">
        <v>190</v>
      </c>
      <c r="E320" s="63" t="s">
        <v>144</v>
      </c>
      <c r="F320" s="63" t="s">
        <v>195</v>
      </c>
      <c r="G320" s="69">
        <v>0.35</v>
      </c>
      <c r="H320" s="69"/>
      <c r="I320" s="212" t="s">
        <v>196</v>
      </c>
      <c r="J320" s="212"/>
    </row>
    <row r="321" spans="1:10" ht="15.75">
      <c r="A321" s="49">
        <v>75</v>
      </c>
      <c r="B321" s="76" t="s">
        <v>191</v>
      </c>
      <c r="C321" s="77">
        <v>4.2</v>
      </c>
      <c r="D321" s="201"/>
      <c r="E321" s="63" t="s">
        <v>144</v>
      </c>
      <c r="F321" s="63" t="s">
        <v>195</v>
      </c>
      <c r="G321" s="69">
        <v>0.3</v>
      </c>
      <c r="H321" s="68"/>
      <c r="I321" s="213"/>
      <c r="J321" s="213"/>
    </row>
    <row r="322" spans="1:10" ht="15.75">
      <c r="A322" s="49">
        <v>76</v>
      </c>
      <c r="B322" s="76" t="s">
        <v>192</v>
      </c>
      <c r="C322" s="77">
        <v>3.8</v>
      </c>
      <c r="D322" s="201"/>
      <c r="E322" s="63" t="s">
        <v>144</v>
      </c>
      <c r="F322" s="63" t="s">
        <v>195</v>
      </c>
      <c r="G322" s="69">
        <v>0.3</v>
      </c>
      <c r="H322" s="215" t="s">
        <v>197</v>
      </c>
      <c r="I322" s="213"/>
      <c r="J322" s="213"/>
    </row>
    <row r="323" spans="1:10" ht="15.75">
      <c r="A323" s="49">
        <v>77</v>
      </c>
      <c r="B323" s="76" t="s">
        <v>193</v>
      </c>
      <c r="C323" s="77">
        <v>1.7</v>
      </c>
      <c r="D323" s="201"/>
      <c r="E323" s="63" t="s">
        <v>144</v>
      </c>
      <c r="F323" s="63" t="s">
        <v>195</v>
      </c>
      <c r="G323" s="69">
        <v>0.35</v>
      </c>
      <c r="H323" s="216"/>
      <c r="I323" s="213"/>
      <c r="J323" s="213"/>
    </row>
    <row r="324" spans="1:10" ht="15.75">
      <c r="A324" s="49">
        <v>78</v>
      </c>
      <c r="B324" s="76" t="s">
        <v>194</v>
      </c>
      <c r="C324" s="77">
        <v>2.5</v>
      </c>
      <c r="D324" s="202"/>
      <c r="E324" s="63" t="s">
        <v>144</v>
      </c>
      <c r="F324" s="63" t="s">
        <v>195</v>
      </c>
      <c r="G324" s="69">
        <v>0.3</v>
      </c>
      <c r="H324" s="68"/>
      <c r="I324" s="214"/>
      <c r="J324" s="214"/>
    </row>
  </sheetData>
  <mergeCells count="119">
    <mergeCell ref="D205:J205"/>
    <mergeCell ref="A2:J2"/>
    <mergeCell ref="A4:J4"/>
    <mergeCell ref="A5:J5"/>
    <mergeCell ref="A9:J9"/>
    <mergeCell ref="A10:J10"/>
    <mergeCell ref="D11:D27"/>
    <mergeCell ref="J11:J43"/>
    <mergeCell ref="D28:D43"/>
    <mergeCell ref="D80:D82"/>
    <mergeCell ref="J80:J105"/>
    <mergeCell ref="D83:D95"/>
    <mergeCell ref="D96:D105"/>
    <mergeCell ref="J44:J68"/>
    <mergeCell ref="A69:J69"/>
    <mergeCell ref="D70:D74"/>
    <mergeCell ref="J70:J79"/>
    <mergeCell ref="D75:D77"/>
    <mergeCell ref="H75:H77"/>
    <mergeCell ref="D44:D68"/>
    <mergeCell ref="D200:J200"/>
    <mergeCell ref="A201:B201"/>
    <mergeCell ref="C201:J201"/>
    <mergeCell ref="D202:D204"/>
    <mergeCell ref="E202:E204"/>
    <mergeCell ref="F202:F204"/>
    <mergeCell ref="H202:H204"/>
    <mergeCell ref="I202:I204"/>
    <mergeCell ref="J202:J204"/>
    <mergeCell ref="D78:D79"/>
    <mergeCell ref="D195:J195"/>
    <mergeCell ref="A196:B196"/>
    <mergeCell ref="C196:J196"/>
    <mergeCell ref="D197:D199"/>
    <mergeCell ref="E197:E199"/>
    <mergeCell ref="F197:F199"/>
    <mergeCell ref="H197:H199"/>
    <mergeCell ref="I197:I199"/>
    <mergeCell ref="J197:J199"/>
    <mergeCell ref="D181:J181"/>
    <mergeCell ref="A182:B182"/>
    <mergeCell ref="C182:J182"/>
    <mergeCell ref="D183:D194"/>
    <mergeCell ref="E183:E194"/>
    <mergeCell ref="F183:F194"/>
    <mergeCell ref="H183:H194"/>
    <mergeCell ref="I183:I194"/>
    <mergeCell ref="J183:J194"/>
    <mergeCell ref="D170:J170"/>
    <mergeCell ref="A171:B171"/>
    <mergeCell ref="C171:J171"/>
    <mergeCell ref="D172:D180"/>
    <mergeCell ref="E172:E180"/>
    <mergeCell ref="F172:F180"/>
    <mergeCell ref="H172:H180"/>
    <mergeCell ref="I172:I180"/>
    <mergeCell ref="J172:J180"/>
    <mergeCell ref="D136:D155"/>
    <mergeCell ref="H136:H155"/>
    <mergeCell ref="I136:I155"/>
    <mergeCell ref="J136:J155"/>
    <mergeCell ref="A157:B157"/>
    <mergeCell ref="A158:B158"/>
    <mergeCell ref="C158:J158"/>
    <mergeCell ref="D159:D169"/>
    <mergeCell ref="E159:E169"/>
    <mergeCell ref="F159:F169"/>
    <mergeCell ref="H159:H169"/>
    <mergeCell ref="I159:I169"/>
    <mergeCell ref="J159:J169"/>
    <mergeCell ref="A107:J107"/>
    <mergeCell ref="H109:H118"/>
    <mergeCell ref="I109:I118"/>
    <mergeCell ref="J109:J133"/>
    <mergeCell ref="D112:D117"/>
    <mergeCell ref="D121:D123"/>
    <mergeCell ref="H121:H123"/>
    <mergeCell ref="I121:I123"/>
    <mergeCell ref="D126:D133"/>
    <mergeCell ref="H126:H133"/>
    <mergeCell ref="I126:I133"/>
    <mergeCell ref="D309:D311"/>
    <mergeCell ref="H309:H311"/>
    <mergeCell ref="I309:I311"/>
    <mergeCell ref="J309:J311"/>
    <mergeCell ref="D314:D315"/>
    <mergeCell ref="H314:H315"/>
    <mergeCell ref="D317:D318"/>
    <mergeCell ref="H317:H318"/>
    <mergeCell ref="D320:D324"/>
    <mergeCell ref="I320:I324"/>
    <mergeCell ref="J320:J324"/>
    <mergeCell ref="H322:H323"/>
    <mergeCell ref="A273:J273"/>
    <mergeCell ref="H276:H302"/>
    <mergeCell ref="I276:I302"/>
    <mergeCell ref="J276:J302"/>
    <mergeCell ref="D277:D288"/>
    <mergeCell ref="D289:D291"/>
    <mergeCell ref="G289:G291"/>
    <mergeCell ref="D293:D302"/>
    <mergeCell ref="D305:D307"/>
    <mergeCell ref="H305:H307"/>
    <mergeCell ref="I305:I307"/>
    <mergeCell ref="J305:J307"/>
    <mergeCell ref="A207:J207"/>
    <mergeCell ref="A208:J208"/>
    <mergeCell ref="A209:I209"/>
    <mergeCell ref="D210:D214"/>
    <mergeCell ref="J210:J272"/>
    <mergeCell ref="D215:D217"/>
    <mergeCell ref="A220:I220"/>
    <mergeCell ref="D221:D246"/>
    <mergeCell ref="A248:I248"/>
    <mergeCell ref="D252:D264"/>
    <mergeCell ref="A266:I266"/>
    <mergeCell ref="D267:D268"/>
    <mergeCell ref="C269:I269"/>
    <mergeCell ref="A271:I271"/>
  </mergeCells>
  <hyperlinks>
    <hyperlink ref="B309" r:id="rId1" display="../../../Home/RoadCSR%3fRid=1229"/>
    <hyperlink ref="B310" r:id="rId2" display="../../../Home/RoadCSR%3fRid=1231"/>
    <hyperlink ref="B315" r:id="rId3" display="../../../Home/RoadCSR%3fRid=1175"/>
    <hyperlink ref="B317" r:id="rId4" display="../../../Home/RoadCSR%3fRid=1176"/>
    <hyperlink ref="B318" r:id="rId5" display="..\..\..\Home\RoadCSR?Rid=1173"/>
    <hyperlink ref="B305" r:id="rId6" display="../../../Home/RoadCSR%3fRid=1230"/>
    <hyperlink ref="B306" r:id="rId7" display="../../../Home/RoadCSR%3fRid=1228"/>
    <hyperlink ref="B307" r:id="rId8" display="../../../Home/RoadCSR%3fRid=1227"/>
    <hyperlink ref="B320" r:id="rId9" display="../../../Home/RoadCSR%3fRid=1172"/>
    <hyperlink ref="B321" r:id="rId10" display="../../../Home/RoadCSR%3fRid=1168"/>
    <hyperlink ref="B322" r:id="rId11" display="../../../Home/RoadCSR%3fRid=1171"/>
    <hyperlink ref="B323" r:id="rId12" display="../../../Home/RoadCSR%3fRid=1170"/>
    <hyperlink ref="B324" r:id="rId13" display="../../../Home/RoadCSR%3fRid=1169"/>
    <hyperlink ref="B276" r:id="rId14" display="../../../Home/RoadCSR%3fRid=1220"/>
    <hyperlink ref="B277" r:id="rId15" display="../../../Home/RoadCSR%3fRid=1219"/>
    <hyperlink ref="B278" r:id="rId16" display="../../../Home/RoadCSR%3fRid=1164"/>
    <hyperlink ref="B279" r:id="rId17" display="../../../Home/RoadCSR%3fRid=1163"/>
    <hyperlink ref="B280" r:id="rId18" display="../../../Home/RoadCSR%3fRid=1161"/>
    <hyperlink ref="B281" r:id="rId19" display="../../../Home/RoadCSR%3fRid=1166"/>
    <hyperlink ref="B286" r:id="rId20" display="../../../Home/RoadCSR%3fRid=1160"/>
    <hyperlink ref="B287" r:id="rId21" display="../../../Home/RoadCSR%3fRid=1156"/>
    <hyperlink ref="B294" r:id="rId22" display="../../../Home/RoadCSR%3fRid=1167"/>
    <hyperlink ref="B293" r:id="rId23" display="../../../Home/RoadCSR%3fRid=1223"/>
    <hyperlink ref="B295" r:id="rId24" display="../../../Home/RoadCSR%3fRid=1221"/>
    <hyperlink ref="B296" r:id="rId25" display="..\..\..\Home\RoadCSR?Rid=1216"/>
    <hyperlink ref="B297" r:id="rId26" display="../../../Home/RoadCSR%3fRid=1218"/>
    <hyperlink ref="B298" r:id="rId27" display="../../../Home/RoadCSR%3fRid=1217"/>
    <hyperlink ref="B299" r:id="rId28" display="../../../Home/RoadCSR%3fRid=1224"/>
    <hyperlink ref="B300" r:id="rId29" display="../../../Home/RoadCSR%3fRid=1222"/>
    <hyperlink ref="B301" r:id="rId30" display="../../../Home/RoadCSR%3fRid=1226"/>
    <hyperlink ref="B289" r:id="rId31" display="../../../Home/RoadCSR%3fRid=1214"/>
    <hyperlink ref="B290" r:id="rId32" display="../../../Home/RoadCSR%3fRid=1215"/>
    <hyperlink ref="B291" r:id="rId33" display="../../../Home/RoadCSR%3fRid=1155"/>
    <hyperlink ref="B288" r:id="rId34" display="../../../Home/RoadCSR%3fRid=1157"/>
  </hyperlinks>
  <printOptions horizontalCentered="1"/>
  <pageMargins left="0.39370078740157483" right="0.47244094488188981" top="0.35433070866141736" bottom="0.34" header="0.31496062992125984" footer="0.31496062992125984"/>
  <pageSetup paperSize="9" scale="70" orientation="landscape" r:id="rId35"/>
  <rowBreaks count="6" manualBreakCount="6">
    <brk id="43" max="16383" man="1"/>
    <brk id="79" max="16383" man="1"/>
    <brk id="124" max="16383" man="1"/>
    <brk id="206" max="16383" man="1"/>
    <brk id="272" max="16383" man="1"/>
    <brk id="307" max="16383" man="1"/>
  </rowBreaks>
  <drawing r:id="rId36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7"/>
  <sheetViews>
    <sheetView topLeftCell="A4" workbookViewId="0">
      <selection activeCell="E31" sqref="E31"/>
    </sheetView>
  </sheetViews>
  <sheetFormatPr defaultRowHeight="15"/>
  <cols>
    <col min="1" max="1" width="11" style="5" customWidth="1"/>
    <col min="2" max="2" width="31.7109375" style="5" customWidth="1"/>
    <col min="3" max="3" width="20.7109375" style="5" bestFit="1" customWidth="1"/>
    <col min="4" max="4" width="14.140625" style="5" customWidth="1"/>
    <col min="5" max="5" width="18.7109375" style="5" customWidth="1"/>
    <col min="6" max="6" width="18.140625" style="5" customWidth="1"/>
    <col min="7" max="7" width="14.7109375" style="5" customWidth="1"/>
    <col min="8" max="8" width="14.140625" style="5" customWidth="1"/>
    <col min="9" max="9" width="15.28515625" style="5" customWidth="1"/>
    <col min="10" max="16384" width="9.140625" style="5"/>
  </cols>
  <sheetData>
    <row r="2" spans="1:9" ht="36">
      <c r="A2" s="6" t="s">
        <v>99</v>
      </c>
      <c r="B2" s="6"/>
      <c r="C2" s="6"/>
      <c r="D2" s="6"/>
      <c r="E2" s="6"/>
      <c r="F2" s="6"/>
      <c r="G2" s="6"/>
      <c r="H2" s="6"/>
      <c r="I2" s="6"/>
    </row>
    <row r="3" spans="1:9" s="7" customFormat="1" ht="63" customHeight="1">
      <c r="A3" s="1" t="s">
        <v>0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</row>
    <row r="4" spans="1:9" ht="26.2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</row>
    <row r="5" spans="1:9" ht="25.5" customHeight="1">
      <c r="A5" s="239" t="s">
        <v>58</v>
      </c>
      <c r="B5" s="239"/>
      <c r="C5" s="239"/>
      <c r="D5" s="239"/>
      <c r="E5" s="239"/>
      <c r="F5" s="239"/>
      <c r="G5" s="239"/>
      <c r="H5" s="239"/>
      <c r="I5" s="239"/>
    </row>
    <row r="6" spans="1:9" ht="21" customHeight="1">
      <c r="A6" s="4">
        <v>1</v>
      </c>
      <c r="B6" s="2" t="s">
        <v>13</v>
      </c>
      <c r="C6" s="11" t="s">
        <v>61</v>
      </c>
      <c r="D6" s="11" t="s">
        <v>64</v>
      </c>
      <c r="E6" s="11" t="s">
        <v>73</v>
      </c>
      <c r="F6" s="11" t="s">
        <v>77</v>
      </c>
      <c r="G6" s="12" t="s">
        <v>78</v>
      </c>
      <c r="H6" s="13">
        <v>0.05</v>
      </c>
      <c r="I6" s="12" t="s">
        <v>78</v>
      </c>
    </row>
    <row r="7" spans="1:9" ht="33.75" customHeight="1">
      <c r="A7" s="4">
        <v>2</v>
      </c>
      <c r="B7" s="2" t="s">
        <v>14</v>
      </c>
      <c r="C7" s="11" t="s">
        <v>61</v>
      </c>
      <c r="D7" s="11" t="s">
        <v>65</v>
      </c>
      <c r="E7" s="11" t="s">
        <v>74</v>
      </c>
      <c r="F7" s="11" t="s">
        <v>77</v>
      </c>
      <c r="G7" s="12" t="s">
        <v>78</v>
      </c>
      <c r="H7" s="13">
        <v>0.75</v>
      </c>
      <c r="I7" s="12" t="s">
        <v>78</v>
      </c>
    </row>
    <row r="8" spans="1:9" ht="32.25" customHeight="1">
      <c r="A8" s="4">
        <v>3</v>
      </c>
      <c r="B8" s="2" t="s">
        <v>15</v>
      </c>
      <c r="C8" s="11" t="s">
        <v>61</v>
      </c>
      <c r="D8" s="11" t="s">
        <v>66</v>
      </c>
      <c r="E8" s="11" t="s">
        <v>75</v>
      </c>
      <c r="F8" s="11" t="s">
        <v>77</v>
      </c>
      <c r="G8" s="12" t="s">
        <v>78</v>
      </c>
      <c r="H8" s="13" t="s">
        <v>78</v>
      </c>
      <c r="I8" s="12" t="s">
        <v>78</v>
      </c>
    </row>
    <row r="9" spans="1:9" ht="35.25" customHeight="1">
      <c r="A9" s="4">
        <v>4</v>
      </c>
      <c r="B9" s="2" t="s">
        <v>16</v>
      </c>
      <c r="C9" s="11" t="s">
        <v>61</v>
      </c>
      <c r="D9" s="11" t="s">
        <v>67</v>
      </c>
      <c r="E9" s="11" t="s">
        <v>75</v>
      </c>
      <c r="F9" s="11" t="s">
        <v>77</v>
      </c>
      <c r="G9" s="12" t="s">
        <v>78</v>
      </c>
      <c r="H9" s="13" t="s">
        <v>78</v>
      </c>
      <c r="I9" s="12" t="s">
        <v>78</v>
      </c>
    </row>
    <row r="10" spans="1:9" ht="20.25" customHeight="1">
      <c r="A10" s="4">
        <v>5</v>
      </c>
      <c r="B10" s="3" t="s">
        <v>17</v>
      </c>
      <c r="C10" s="11" t="s">
        <v>62</v>
      </c>
      <c r="D10" s="11" t="s">
        <v>68</v>
      </c>
      <c r="E10" s="11" t="s">
        <v>74</v>
      </c>
      <c r="F10" s="11" t="s">
        <v>77</v>
      </c>
      <c r="G10" s="12" t="s">
        <v>78</v>
      </c>
      <c r="H10" s="13">
        <v>0.5</v>
      </c>
      <c r="I10" s="12" t="s">
        <v>78</v>
      </c>
    </row>
    <row r="11" spans="1:9" ht="18.75" customHeight="1">
      <c r="A11" s="4">
        <v>6</v>
      </c>
      <c r="B11" s="3" t="s">
        <v>18</v>
      </c>
      <c r="C11" s="11" t="s">
        <v>63</v>
      </c>
      <c r="D11" s="11" t="s">
        <v>69</v>
      </c>
      <c r="E11" s="11" t="s">
        <v>75</v>
      </c>
      <c r="F11" s="11" t="s">
        <v>77</v>
      </c>
      <c r="G11" s="12" t="s">
        <v>78</v>
      </c>
      <c r="H11" s="13" t="s">
        <v>78</v>
      </c>
      <c r="I11" s="12" t="s">
        <v>78</v>
      </c>
    </row>
    <row r="12" spans="1:9" ht="18.75" customHeight="1">
      <c r="A12" s="4">
        <v>7</v>
      </c>
      <c r="B12" s="3" t="s">
        <v>19</v>
      </c>
      <c r="C12" s="11" t="s">
        <v>62</v>
      </c>
      <c r="D12" s="11" t="s">
        <v>70</v>
      </c>
      <c r="E12" s="11" t="s">
        <v>74</v>
      </c>
      <c r="F12" s="11" t="s">
        <v>77</v>
      </c>
      <c r="G12" s="12" t="s">
        <v>78</v>
      </c>
      <c r="H12" s="13">
        <v>0.25</v>
      </c>
      <c r="I12" s="12" t="s">
        <v>78</v>
      </c>
    </row>
    <row r="13" spans="1:9" ht="18.75" customHeight="1">
      <c r="A13" s="4">
        <v>8</v>
      </c>
      <c r="B13" s="3" t="s">
        <v>20</v>
      </c>
      <c r="C13" s="11" t="s">
        <v>62</v>
      </c>
      <c r="D13" s="11" t="s">
        <v>71</v>
      </c>
      <c r="E13" s="11" t="s">
        <v>73</v>
      </c>
      <c r="F13" s="11" t="s">
        <v>77</v>
      </c>
      <c r="G13" s="12" t="s">
        <v>78</v>
      </c>
      <c r="H13" s="13">
        <v>0.2</v>
      </c>
      <c r="I13" s="12" t="s">
        <v>78</v>
      </c>
    </row>
    <row r="14" spans="1:9" ht="19.5" customHeight="1">
      <c r="A14" s="4">
        <v>9</v>
      </c>
      <c r="B14" s="3" t="s">
        <v>21</v>
      </c>
      <c r="C14" s="11" t="s">
        <v>63</v>
      </c>
      <c r="D14" s="11" t="s">
        <v>72</v>
      </c>
      <c r="E14" s="11" t="s">
        <v>73</v>
      </c>
      <c r="F14" s="11" t="s">
        <v>77</v>
      </c>
      <c r="G14" s="12" t="s">
        <v>78</v>
      </c>
      <c r="H14" s="13">
        <v>0.02</v>
      </c>
      <c r="I14" s="12" t="s">
        <v>78</v>
      </c>
    </row>
    <row r="15" spans="1:9" ht="30" customHeight="1">
      <c r="A15" s="4">
        <v>10</v>
      </c>
      <c r="B15" s="3" t="s">
        <v>22</v>
      </c>
      <c r="C15" s="11" t="s">
        <v>63</v>
      </c>
      <c r="D15" s="11" t="s">
        <v>71</v>
      </c>
      <c r="E15" s="11" t="s">
        <v>74</v>
      </c>
      <c r="F15" s="11" t="s">
        <v>77</v>
      </c>
      <c r="G15" s="12" t="s">
        <v>78</v>
      </c>
      <c r="H15" s="13">
        <v>0.1</v>
      </c>
      <c r="I15" s="12" t="s">
        <v>78</v>
      </c>
    </row>
    <row r="16" spans="1:9">
      <c r="A16" s="9"/>
      <c r="B16" s="9"/>
      <c r="C16" s="10"/>
      <c r="D16" s="10"/>
      <c r="E16" s="10"/>
    </row>
    <row r="17" spans="1:6">
      <c r="A17" s="9"/>
      <c r="B17" s="9"/>
      <c r="C17" s="10"/>
      <c r="D17" s="10"/>
      <c r="E17" s="10"/>
    </row>
    <row r="18" spans="1:6">
      <c r="A18" s="9"/>
      <c r="B18" s="9"/>
      <c r="C18" s="10"/>
      <c r="D18" s="10"/>
      <c r="E18" s="10"/>
    </row>
    <row r="19" spans="1:6">
      <c r="A19" s="10"/>
      <c r="B19" s="10"/>
      <c r="C19" s="10"/>
      <c r="D19" s="10"/>
      <c r="E19" s="10"/>
    </row>
    <row r="20" spans="1:6">
      <c r="A20" s="14" t="s">
        <v>1</v>
      </c>
      <c r="B20" s="14"/>
      <c r="C20" s="14"/>
      <c r="D20" s="14"/>
      <c r="E20" s="14"/>
      <c r="F20" s="15"/>
    </row>
    <row r="21" spans="1:6">
      <c r="A21" s="14"/>
      <c r="B21" s="14"/>
      <c r="C21" s="14"/>
      <c r="D21" s="14"/>
      <c r="E21" s="14"/>
      <c r="F21" s="15"/>
    </row>
    <row r="22" spans="1:6">
      <c r="A22" s="14" t="s">
        <v>98</v>
      </c>
      <c r="B22" s="14"/>
      <c r="C22" s="14"/>
      <c r="D22" s="14"/>
      <c r="E22" s="14"/>
      <c r="F22" s="15"/>
    </row>
    <row r="23" spans="1:6">
      <c r="A23" s="14"/>
      <c r="B23" s="14"/>
      <c r="C23" s="14"/>
      <c r="D23" s="14"/>
      <c r="E23" s="14"/>
      <c r="F23" s="15"/>
    </row>
    <row r="24" spans="1:6">
      <c r="A24" s="14"/>
      <c r="B24" s="14"/>
      <c r="C24" s="14"/>
      <c r="D24" s="14"/>
      <c r="E24" s="14"/>
      <c r="F24" s="15"/>
    </row>
    <row r="25" spans="1:6">
      <c r="A25" s="14"/>
      <c r="B25" s="14"/>
      <c r="C25" s="14"/>
      <c r="D25" s="14"/>
      <c r="E25" s="14"/>
      <c r="F25" s="15"/>
    </row>
    <row r="26" spans="1:6">
      <c r="A26" s="14"/>
      <c r="B26" s="14"/>
      <c r="C26" s="14"/>
      <c r="D26" s="14"/>
      <c r="E26" s="14"/>
      <c r="F26" s="15"/>
    </row>
    <row r="27" spans="1:6">
      <c r="A27" s="14" t="s">
        <v>2</v>
      </c>
      <c r="B27" s="14"/>
      <c r="C27" s="14" t="s">
        <v>3</v>
      </c>
      <c r="D27" s="14"/>
      <c r="E27" s="14" t="s">
        <v>4</v>
      </c>
      <c r="F27" s="15"/>
    </row>
  </sheetData>
  <mergeCells count="1">
    <mergeCell ref="A5:I5"/>
  </mergeCells>
  <pageMargins left="0.7" right="0.7" top="0.75" bottom="0.75" header="0.3" footer="0.3"/>
  <pageSetup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All sub diviison</vt:lpstr>
      <vt:lpstr>Modified dated 23.05.2017</vt:lpstr>
      <vt:lpstr>Modified dated 05.06.2017</vt:lpstr>
      <vt:lpstr>Desilting as on 18.08.2017</vt:lpstr>
      <vt:lpstr>Sheet2</vt:lpstr>
      <vt:lpstr>Sheet3</vt:lpstr>
      <vt:lpstr>sub division -I</vt:lpstr>
      <vt:lpstr>'Desilting as on 18.08.2017'!Print_Titles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PWD</dc:creator>
  <cp:lastModifiedBy>AJAY CHAHAL</cp:lastModifiedBy>
  <cp:lastPrinted>2017-08-18T13:46:12Z</cp:lastPrinted>
  <dcterms:created xsi:type="dcterms:W3CDTF">2017-05-20T10:43:38Z</dcterms:created>
  <dcterms:modified xsi:type="dcterms:W3CDTF">2017-08-18T13:48:37Z</dcterms:modified>
</cp:coreProperties>
</file>