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5600" windowHeight="9435"/>
  </bookViews>
  <sheets>
    <sheet name="East Zone " sheetId="10" r:id="rId1"/>
  </sheets>
  <definedNames>
    <definedName name="_xlnm.Print_Area" localSheetId="0">'East Zone '!$A$1:$J$357</definedName>
    <definedName name="_xlnm.Print_Titles" localSheetId="0">'East Zone '!$9:$10</definedName>
  </definedNames>
  <calcPr calcId="124519"/>
</workbook>
</file>

<file path=xl/calcChain.xml><?xml version="1.0" encoding="utf-8"?>
<calcChain xmlns="http://schemas.openxmlformats.org/spreadsheetml/2006/main">
  <c r="C168" i="10"/>
  <c r="I170"/>
  <c r="I138"/>
  <c r="I137"/>
  <c r="I136"/>
  <c r="I134"/>
  <c r="I127"/>
  <c r="I126"/>
  <c r="I125"/>
  <c r="I122"/>
  <c r="I120"/>
  <c r="I118"/>
  <c r="I117"/>
  <c r="I116"/>
  <c r="C162"/>
  <c r="C160"/>
  <c r="C159"/>
  <c r="C158"/>
  <c r="C156"/>
  <c r="C155"/>
  <c r="C154"/>
  <c r="C153"/>
  <c r="C152"/>
  <c r="C151"/>
  <c r="C147"/>
  <c r="C146"/>
  <c r="C145"/>
  <c r="C144"/>
  <c r="C143"/>
  <c r="C357"/>
  <c r="C356"/>
  <c r="C355"/>
  <c r="C354"/>
  <c r="C353"/>
  <c r="C351"/>
  <c r="C350"/>
  <c r="C349"/>
  <c r="C348"/>
  <c r="C347"/>
  <c r="C346"/>
  <c r="C345"/>
  <c r="C344"/>
  <c r="C343"/>
  <c r="C342"/>
  <c r="C341"/>
  <c r="C340"/>
  <c r="C339"/>
  <c r="C337"/>
  <c r="C336"/>
  <c r="C335"/>
  <c r="C334"/>
  <c r="C333"/>
  <c r="C332"/>
  <c r="C331"/>
  <c r="C329"/>
  <c r="C328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6"/>
  <c r="C305"/>
  <c r="C304"/>
  <c r="C303"/>
  <c r="C302"/>
  <c r="C301"/>
  <c r="C300"/>
  <c r="C299"/>
  <c r="C298"/>
  <c r="C297"/>
  <c r="C296"/>
  <c r="C294"/>
  <c r="C293"/>
  <c r="C292"/>
  <c r="C291"/>
  <c r="C290"/>
  <c r="A146" l="1"/>
  <c r="A19"/>
  <c r="A21"/>
  <c r="A25"/>
  <c r="A27"/>
  <c r="A29"/>
  <c r="A31"/>
  <c r="A33"/>
  <c r="A35"/>
  <c r="A37"/>
  <c r="A39"/>
  <c r="A41"/>
  <c r="A43"/>
  <c r="A45"/>
  <c r="A51"/>
  <c r="A53"/>
  <c r="A55"/>
  <c r="A59"/>
  <c r="A61"/>
  <c r="A63"/>
  <c r="A65"/>
  <c r="A67"/>
  <c r="A69"/>
  <c r="A71"/>
  <c r="A73"/>
  <c r="A75"/>
  <c r="A77"/>
  <c r="A81"/>
  <c r="A83"/>
  <c r="A13"/>
  <c r="A143"/>
  <c r="A144" s="1"/>
  <c r="A148" l="1"/>
  <c r="A150"/>
  <c r="A152" l="1"/>
  <c r="A154"/>
  <c r="A156" l="1"/>
  <c r="A158" l="1"/>
  <c r="A160" l="1"/>
  <c r="A162"/>
</calcChain>
</file>

<file path=xl/sharedStrings.xml><?xml version="1.0" encoding="utf-8"?>
<sst xmlns="http://schemas.openxmlformats.org/spreadsheetml/2006/main" count="1050" uniqueCount="442">
  <si>
    <t>PWD Desilting Report (Preparedness for Monsoon)</t>
  </si>
  <si>
    <t xml:space="preserve">Sl. No. </t>
  </si>
  <si>
    <t>EE in charge /
Mobile No.</t>
  </si>
  <si>
    <t>DESILTING UNDER PWD MAINTENANCE ………. ZONE AS ON 19.05.2017</t>
  </si>
  <si>
    <t xml:space="preserve">Contractor </t>
  </si>
  <si>
    <t xml:space="preserve">Date of Start of De-silting
</t>
  </si>
  <si>
    <t>Date of completion  
(Ist Cycle)</t>
  </si>
  <si>
    <t xml:space="preserve">Length of Road 
(Km) </t>
  </si>
  <si>
    <t>Estimate Qty. of silt 
(cum)</t>
  </si>
  <si>
    <t>Qty. of silt lifted and disposed off
(cum)</t>
  </si>
  <si>
    <t>Road No- 56</t>
  </si>
  <si>
    <t>Road No- 71 A</t>
  </si>
  <si>
    <t xml:space="preserve">Road No- 71 </t>
  </si>
  <si>
    <t xml:space="preserve">Road No. 56-A. </t>
  </si>
  <si>
    <t xml:space="preserve">G.T Road Mansarover Park to Apsara Border </t>
  </si>
  <si>
    <t>Road No 72</t>
  </si>
  <si>
    <t xml:space="preserve">Road No 72 Extn. </t>
  </si>
  <si>
    <t>Road No 58</t>
  </si>
  <si>
    <t>Road No 58 A</t>
  </si>
  <si>
    <t>Zonal office Road.</t>
  </si>
  <si>
    <t>Surajmal Vihar Market</t>
  </si>
  <si>
    <t>Shrestha Vihar</t>
  </si>
  <si>
    <t>Shiva Khand Road</t>
  </si>
  <si>
    <t>ITI Vivek Vihar</t>
  </si>
  <si>
    <t>C-Block, Jhilmil</t>
  </si>
  <si>
    <t>Vivek Vihar</t>
  </si>
  <si>
    <t>Ram Mandir via ITI Vivek Vihar</t>
  </si>
  <si>
    <t>DJB opp. B-Block</t>
  </si>
  <si>
    <t>B-Block, Jhilmil, Shaheed Bhagat Singh Marg</t>
  </si>
  <si>
    <t>Link Road GT Road to Vivek Vihar  ITI</t>
  </si>
  <si>
    <t>Road No. 57 (Jagat Puri  to Telco X-ing)</t>
  </si>
  <si>
    <t>Bhartendu Harish Chander Marg (75-B Extension)</t>
  </si>
  <si>
    <t>60' feet Road</t>
  </si>
  <si>
    <t>Shahdara Road</t>
  </si>
  <si>
    <t>DCP Office</t>
  </si>
  <si>
    <t>Bhola Nath Nagar</t>
  </si>
  <si>
    <t xml:space="preserve">G.T Road Shyam lal Collage to Mansarover Park </t>
  </si>
  <si>
    <t>G.T Road Railway under bridge near Metro Station Shahdara</t>
  </si>
  <si>
    <t>G.T Road Railway under bridge near Railway Station Shahdara</t>
  </si>
  <si>
    <t>Kabool Nagar Gurdwara Road</t>
  </si>
  <si>
    <t>Gandhi Nagar Road</t>
  </si>
  <si>
    <t>G.T Road Shyam lal Collage to Dharmapura</t>
  </si>
  <si>
    <t>Road No. 57 from G.T. Road Azad Nagar</t>
  </si>
  <si>
    <t xml:space="preserve">Road No. 57 Azad Nagar to Jagat Puri  </t>
  </si>
  <si>
    <t>Road No. 62  (Road No. 70 to Apsara Border)</t>
  </si>
  <si>
    <t>Road No. 70  (Seemapuri to Tahir Pur T-Point)</t>
  </si>
  <si>
    <t xml:space="preserve">Seemapuri Road from Road  No. 62 to 64   </t>
  </si>
  <si>
    <t xml:space="preserve">LIC Road (from Malaria office MCD to GT Road)  </t>
  </si>
  <si>
    <t>Road along Divider road to pummy sweet at Gurudwara road)</t>
  </si>
  <si>
    <t xml:space="preserve">Gurudwara Road from DTC bus depot Road No. 70 to GTB Hospital road </t>
  </si>
  <si>
    <t xml:space="preserve">Road infront of Hans Raj Public School (Divider Road to Gurudwara road) </t>
  </si>
  <si>
    <t xml:space="preserve">GTB Hospital Road (From GT Road to Aggarwal Sweet Dilshad Garden) </t>
  </si>
  <si>
    <t xml:space="preserve">R-Block Road (From Divider road Agarwal sweet to GT Road) </t>
  </si>
  <si>
    <t>Road No. 62 (J &amp; K pocket) to petrol pump GT Road (infront of Red Crosss society).</t>
  </si>
  <si>
    <t xml:space="preserve">Road from Gurudwara road (T-point of Kalander Colony) to Gauri Shankar Mandir     </t>
  </si>
  <si>
    <t xml:space="preserve">Road from Divider Road (Mukherjee Public School to Sant Ram Public School at Gurudwara road) </t>
  </si>
  <si>
    <t xml:space="preserve">New Seemapuri Road from Road No. 64 (Mother Dairy) to Road No. 62 near maszid  </t>
  </si>
  <si>
    <t xml:space="preserve">Road from LIC Colony (T-Point to rotary at Telephone Exchange)   </t>
  </si>
  <si>
    <t>Road No. 64 Swami Dayanand Hospital to DLF More (U.P. Border)</t>
  </si>
  <si>
    <t>Divider Road from Seemapuri road to Road No. 64 (near SDN Hospital)</t>
  </si>
  <si>
    <t>CNG Petrol Pump to deer park (Divider road) west side</t>
  </si>
  <si>
    <t>CNG Petrol Pump to deer park (Divider road) east side</t>
  </si>
  <si>
    <t>GTB Hospital road from Red light to Agarwal sweet 
(Divider road)</t>
  </si>
  <si>
    <t>Road from  GT Road to Road No. 64 via Telephone exchange</t>
  </si>
  <si>
    <t xml:space="preserve">Road from General Hospital (Road No. 64 to 
Shahdara Flyover) </t>
  </si>
  <si>
    <t>Road No. 68 (Road No. 69 to Road No. 66)</t>
  </si>
  <si>
    <t>Loni Road G.T. Road to Loni Gole Chakkar</t>
  </si>
  <si>
    <t>Road No. 69</t>
  </si>
  <si>
    <t>Tanga Stand Road from road no. 68 to Wazirabad Road.</t>
  </si>
  <si>
    <t>Main Road LIG Flats, East of Loni Road from Loni Road to community centre Ashok Nagar.</t>
  </si>
  <si>
    <t>Captain javed Ali Marg</t>
  </si>
  <si>
    <t>Main Road LIG flats, Loni Road to Govt. S.S. School Ashok Nagar.</t>
  </si>
  <si>
    <t xml:space="preserve">GTB Road (From Road No. 64 to Road No. 68) </t>
  </si>
  <si>
    <t>Mandoli Road (From Loni Road to Nand Nagri Railway crossing)</t>
  </si>
  <si>
    <t>From Rajiv Gandhi super hospital specialty hospital to GTB hospital road</t>
  </si>
  <si>
    <t>From Road No. 68 (petrol pump) to E-pocket GTB enclave police booth near Nutan Vidya Mandir public school</t>
  </si>
  <si>
    <t>From Road No. 69 MIG Flat to GTB Hospital Road Via Nutan Vidya Mandir public school</t>
  </si>
  <si>
    <t>Road along khel parisor from NVM school to Green field public school.</t>
  </si>
  <si>
    <t>Road No-65 (GT Road to Road no.-66)</t>
  </si>
  <si>
    <t>Babarpur Road (GT Road to Road no.-66</t>
  </si>
  <si>
    <t>31.05.2017</t>
  </si>
  <si>
    <t>M/s T.K.N. Developers</t>
  </si>
  <si>
    <t>M/s Sai Tube Well</t>
  </si>
  <si>
    <t>Sh. Ram Kumar Sharma</t>
  </si>
  <si>
    <t>16.05.2017</t>
  </si>
  <si>
    <t>Sh. Mudassir Hussain</t>
  </si>
  <si>
    <t>Nil</t>
  </si>
  <si>
    <t>25.02.2017</t>
  </si>
  <si>
    <t>09.03.2017</t>
  </si>
  <si>
    <t>(North-East) Road Division/M-213</t>
  </si>
  <si>
    <t>Road No. 66 (Seelampur Red Light on G.T. Road to Moujpur Red Light)</t>
  </si>
  <si>
    <t xml:space="preserve">M/s Sai Tube Well  </t>
  </si>
  <si>
    <t>25.04.2017</t>
  </si>
  <si>
    <t>Sh. K.P.Singh 
9810438957</t>
  </si>
  <si>
    <t>Main Road Maujpur (Ghonda Chowk to Red Light on Road No.-66)</t>
  </si>
  <si>
    <t>Road No. 59 ( Part of Wazirabad Road) Loni Gole Chakkar to  Khajuri Chowk)</t>
  </si>
  <si>
    <t>Tanki Road (DTC Depot dividing road to Tikona park Subhash Vihar Water Tank)</t>
  </si>
  <si>
    <t>Yamuna Vihar Road  (C-1 to C-4)</t>
  </si>
  <si>
    <t>Yamuna Vihar Road  C block Service Road (From gokalpuri Flyover to Bhajanpura Petrol Pump)</t>
  </si>
  <si>
    <t>Yamuna Vihar Dividing road (Wazirabad Road Yamuna Vihar Red Light to DTC Depot near H. No. B-5/18, Yamuna Vihar, Delhi)</t>
  </si>
  <si>
    <t>Road No. 66 (Moujpur Red Light  to Gokalpuri Flyover)</t>
  </si>
  <si>
    <t>Main Road Noor –E-Illahi Road (DTC Depot Yamuna Vihar to Ghonda Chowk)</t>
  </si>
  <si>
    <t>Road No. 63 ( Part of Wazirabad Road) Bhopura Border (U.P.) to Loni Flyover near Loni Gole Chakkar</t>
  </si>
  <si>
    <t>Sewadham Road ( Nand Nagri Red Light  on Road No. 63 to U.P. Border)</t>
  </si>
  <si>
    <t>15.05.2017</t>
  </si>
  <si>
    <t>Loni Road G.T. Road to U.P. Border (Loni gole Chakkar to U.P. Border (Loni))</t>
  </si>
  <si>
    <t>Gokulpuri Main Road  (Wazirabad Road  H. No. A-1 to  Gokulpuri  H. No. B-22)</t>
  </si>
  <si>
    <t>09.04.2017</t>
  </si>
  <si>
    <t>Bank Colony Road along western Side of Mandoli Jail Complex (Mandoli Bank Colony to Harsh Vihar Colony.)</t>
  </si>
  <si>
    <t>30.04.2017</t>
  </si>
  <si>
    <t>Main Brahmpuri Road (Ghonda Chowk to Brahampuri Dhalav)</t>
  </si>
  <si>
    <t>20.05.2017</t>
  </si>
  <si>
    <t>Old G.T. Road (Old Yamuna bridge to Darampura Y- Point)</t>
  </si>
  <si>
    <t>Sh. Vinod Kumar</t>
  </si>
  <si>
    <t>Zero Pusta (Zero Pusta to Bharampuri culvert)</t>
  </si>
  <si>
    <t>15.03.2017</t>
  </si>
  <si>
    <t>Seelmapur Road (Road No. 66 to Dhalav)</t>
  </si>
  <si>
    <t>07.04.2017</t>
  </si>
  <si>
    <t>E.A. Road (Dharam Pura T-Point to ISBT) (Service road Hotel de aqua)</t>
  </si>
  <si>
    <t>Grudwara Road (G. T Road to seelampur main Road)</t>
  </si>
  <si>
    <t xml:space="preserve">MB Road (Shastri Park To  Khajuri Chowk) </t>
  </si>
  <si>
    <t>10.04.2017</t>
  </si>
  <si>
    <t xml:space="preserve">Gamri Road (5th Pusta to Ghonda Chowk) </t>
  </si>
  <si>
    <t xml:space="preserve">15.06.2017 </t>
  </si>
  <si>
    <t xml:space="preserve">01.05.2017 </t>
  </si>
  <si>
    <t xml:space="preserve">20.03.2017 </t>
  </si>
  <si>
    <t xml:space="preserve">26.03.2017 </t>
  </si>
  <si>
    <t>Circle/Div. :- East-M / East Road (M-212)</t>
  </si>
  <si>
    <t>Name of MLA :-       Sh. Manoj Kumar</t>
  </si>
  <si>
    <t>Name of Constituency :-  Kondli AC (56)</t>
  </si>
  <si>
    <t>Road from Live stock market to Gali No. 7 Block - C in Ghazipur Dairy Farm.</t>
  </si>
  <si>
    <t>M/s Shiva Construction Co.</t>
  </si>
  <si>
    <t xml:space="preserve">Continuous process to remove the gober from Drain by JCB </t>
  </si>
  <si>
    <t>NH-24 Ghazipur to Kondli Bridge.</t>
  </si>
  <si>
    <t>Road from NH-24 to Hindon cut near Ghazipur Slaughter House.</t>
  </si>
  <si>
    <t>30.06.2017</t>
  </si>
  <si>
    <t xml:space="preserve">Dharamshilla Road </t>
  </si>
  <si>
    <t>Saheed Budh Singh Marg</t>
  </si>
  <si>
    <t xml:space="preserve">Dallupura Road </t>
  </si>
  <si>
    <t>M.P. Road No. 102</t>
  </si>
  <si>
    <t>M.P Road No. 108</t>
  </si>
  <si>
    <t>M.P Road 109</t>
  </si>
  <si>
    <t>Road from Kondli Village up Gharoli Village X-ing.</t>
  </si>
  <si>
    <t>Road along Shiv Mandir in Gharoli Dairy Farm 'B' Block.</t>
  </si>
  <si>
    <t>EWS Flats to DDA Market Mayur Vihar Ph.-III X-ing upto Agarwal Sweet Shop.</t>
  </si>
  <si>
    <t>Main road between A &amp; B Block New Kondli.</t>
  </si>
  <si>
    <t>Road from High land Apptt. To Soochna Apptt. In Vasundhara Enclave.</t>
  </si>
  <si>
    <t xml:space="preserve">Road from Manav Ashray Apptt. To Hindon Apptt. In Vasundhara Enclave </t>
  </si>
  <si>
    <t>Road from Dashmesh Public School to Delux Apptt. Via Mahesh Apptt. In Vasundhara Enclave.</t>
  </si>
  <si>
    <t>Bhagvan Mahavir Swami Marg.</t>
  </si>
  <si>
    <t>Sameer Bhan Marg</t>
  </si>
  <si>
    <t xml:space="preserve">Road from Cell Apartment to Angel Public School in Vasundhara Enclave. </t>
  </si>
  <si>
    <t>Road from Dainik Janyug Apartment to Hindon Apartment (Budh Singh Marg).</t>
  </si>
  <si>
    <t>From Kondli Bridge to Porta Cabin MCD Primary School.</t>
  </si>
  <si>
    <t>Road between Pocket A-1 &amp; A-2 Mayur Vihar Ph-III (Gurudwara Road)</t>
  </si>
  <si>
    <t>Road between Block No. 12 and 13 from Khichripur Chowk to Kalyanvas Road.</t>
  </si>
  <si>
    <t>Road between Block No. 11-15 from Block-15 to LBS Hospital through Jalebi Chowk, Kalyanpuri.</t>
  </si>
  <si>
    <t>Road from between Block No. 2 &amp; 3 upto Khichripur Main Road.</t>
  </si>
  <si>
    <t>Khichripur road from Kondli Bridge to Mother Dairy.</t>
  </si>
  <si>
    <t>Name of MLA :-       Sh. Raju Dhingan</t>
  </si>
  <si>
    <t>Name of Constituency :- Trilokpuri AC (55)</t>
  </si>
  <si>
    <t>Kotla Road from Trilok Puri Police Station to Khichirpur Bus Stand.</t>
  </si>
  <si>
    <t>East end apartment road.</t>
  </si>
  <si>
    <t>M/s Anmol Infrastructure Pvt. Ltd</t>
  </si>
  <si>
    <t>Road along Ghazipur Drain</t>
  </si>
  <si>
    <t>Peripherial road from Chilla Chowk to kotla Village.</t>
  </si>
  <si>
    <t>Road from Block No. 35 to 17 Trilokpuri (Mahrishi Balmiki Marg)</t>
  </si>
  <si>
    <t>-</t>
  </si>
  <si>
    <t xml:space="preserve">Road from Block No. 19 to Block No. 13 Trilokpuri </t>
  </si>
  <si>
    <t>Main road from Block No. 33 to Block No. 19. Trilokpuri</t>
  </si>
  <si>
    <t>Road from Block No. 36 to Block No. 31 Trilokpuri.</t>
  </si>
  <si>
    <t>Ambedkar Marg from Block No. 18 Trilokpuri to Kotla Road.</t>
  </si>
  <si>
    <t xml:space="preserve">Subhash Mkt. from Chand Cinema Turn to  Balvikas School
</t>
  </si>
  <si>
    <t>Road from Block No. (1) to (11) of Trilokpuri</t>
  </si>
  <si>
    <t>Chilla road from Chilla chowk to Chilla Village.</t>
  </si>
  <si>
    <t>Name of MLA          :-       Sh. Manish Sisodia</t>
  </si>
  <si>
    <t>Name of Constituency :-  Patparganj (57)</t>
  </si>
  <si>
    <t xml:space="preserve">Sadhabhawana marg (111) </t>
  </si>
  <si>
    <t>Club Avenue Marg (112)</t>
  </si>
  <si>
    <t xml:space="preserve">Sehkarita Marg (113) </t>
  </si>
  <si>
    <t>ASN School to Parwana Apartment to Kala Apartment upto LSC.</t>
  </si>
  <si>
    <t>Samachar Apartment Road (Link Road) Samachar Apartment to Glaxo Apartment.</t>
  </si>
  <si>
    <t>Road from Block No. 1 Khichripur to NH-24.</t>
  </si>
  <si>
    <t>Khichripur Main Road from NH-24 to Mother Dairy.</t>
  </si>
  <si>
    <t>Patparganj Main Road from NH-24 to Patparganj Village.</t>
  </si>
  <si>
    <t>Road between Pocket E &amp; F Mayur Vihar Ph-II.</t>
  </si>
  <si>
    <t>Road from NH-24 to DJB Office,Mayur Vihar Ph2</t>
  </si>
  <si>
    <t>Road from T-point Mayur vihar ph2 to chand Cinema crossing,kalyanvas road</t>
  </si>
  <si>
    <t>Road infront of LBS Hospital (from Kalyanvas road to main market khichripur road)</t>
  </si>
  <si>
    <t>Sai Chowk</t>
  </si>
  <si>
    <t>Kailash Apartment.</t>
  </si>
  <si>
    <t>Bathla Apartment</t>
  </si>
  <si>
    <t>Gagan Vihar.</t>
  </si>
  <si>
    <t>Agarsain Apartment</t>
  </si>
  <si>
    <t>Mother Dairy Road (Narwana Road)</t>
  </si>
  <si>
    <t>Mother Dairy Road</t>
  </si>
  <si>
    <t xml:space="preserve">Madhu Vihar Road </t>
  </si>
  <si>
    <t>Balco Market</t>
  </si>
  <si>
    <t>Prince Apartment</t>
  </si>
  <si>
    <t>Oriental Apartment</t>
  </si>
  <si>
    <t>Narwana Apartment</t>
  </si>
  <si>
    <t>Trilokia Apartment</t>
  </si>
  <si>
    <t>Rama Krishna Apartment</t>
  </si>
  <si>
    <t>New Rajdhani Road</t>
  </si>
  <si>
    <t xml:space="preserve">Chitra Vihar Road </t>
  </si>
  <si>
    <t>Patparganj Road</t>
  </si>
  <si>
    <t>Vikas Marg (Road No. 75 A &amp; 75 B</t>
  </si>
  <si>
    <t>Patpargunj Road (Preet Vihar)</t>
  </si>
  <si>
    <r>
      <t xml:space="preserve">Disused canal road </t>
    </r>
    <r>
      <rPr>
        <b/>
        <sz val="12"/>
        <color indexed="8"/>
        <rFont val="Arial"/>
        <family val="2"/>
      </rPr>
      <t>(Main Drain with EDMC)</t>
    </r>
  </si>
  <si>
    <t>Name of MLA          :-     Sh. Asim Ahmed Khan</t>
  </si>
  <si>
    <t>Name of Constituency &amp; Constituency No.:-  Matia Mahal AC 21</t>
  </si>
  <si>
    <t>Barron Road</t>
  </si>
  <si>
    <t>24.03.2017</t>
  </si>
  <si>
    <t>Thomson Road</t>
  </si>
  <si>
    <t xml:space="preserve">Mir Dard Road </t>
  </si>
  <si>
    <t xml:space="preserve">DDU Marg </t>
  </si>
  <si>
    <t xml:space="preserve">Mahawat Khan Road </t>
  </si>
  <si>
    <t xml:space="preserve">Vishnu Dignamber Marg </t>
  </si>
  <si>
    <t xml:space="preserve">Ranjit Singh Road </t>
  </si>
  <si>
    <t xml:space="preserve">Minto Road </t>
  </si>
  <si>
    <t>Mata Sundri Road</t>
  </si>
  <si>
    <t>Turkman Road</t>
  </si>
  <si>
    <t>JLN Marg</t>
  </si>
  <si>
    <t>Kotla Road</t>
  </si>
  <si>
    <t>Asaf Ali Marg</t>
  </si>
  <si>
    <t>Chaman Lal Marg</t>
  </si>
  <si>
    <t xml:space="preserve">Name of MLA          :-     Ms. Alka lamba   </t>
  </si>
  <si>
    <t>Name of Constituency &amp; Constituency No.:-  Chandni Chowk AC 20</t>
  </si>
  <si>
    <t>S.P.M. Marg</t>
  </si>
  <si>
    <t>HC Sen Road</t>
  </si>
  <si>
    <t>Khari Bawali Road</t>
  </si>
  <si>
    <t>Esplanade Road</t>
  </si>
  <si>
    <t>Naya Bazar Road</t>
  </si>
  <si>
    <t>Zorawar Singh Marg</t>
  </si>
  <si>
    <t>Mori Gate Road</t>
  </si>
  <si>
    <t>Kela Ghat</t>
  </si>
  <si>
    <t>Dewan Hall Road</t>
  </si>
  <si>
    <t>Jama Masjid Road</t>
  </si>
  <si>
    <t xml:space="preserve">Chandni Chowk Road </t>
  </si>
  <si>
    <t>Road No.- 47 (Boulevard Road)</t>
  </si>
  <si>
    <t xml:space="preserve">Rajpur Road </t>
  </si>
  <si>
    <t>Approach Road</t>
  </si>
  <si>
    <t>Hamilton Road</t>
  </si>
  <si>
    <t>Gokhle Road</t>
  </si>
  <si>
    <t>Sarai Phose Road</t>
  </si>
  <si>
    <t>Karol Bagh, Constituency</t>
  </si>
  <si>
    <t>Panchkuiya Road</t>
  </si>
  <si>
    <t>M/s S.K. Associates</t>
  </si>
  <si>
    <t>10-04-2017</t>
  </si>
  <si>
    <t>Nehru Bazar Road</t>
  </si>
  <si>
    <t>23-05-2017</t>
  </si>
  <si>
    <t>DAV Aram Bagh Road</t>
  </si>
  <si>
    <t>Basant Road</t>
  </si>
  <si>
    <t>24-05-2017</t>
  </si>
  <si>
    <t>Main Bazar Road</t>
  </si>
  <si>
    <t>Chitra Gupta Road</t>
  </si>
  <si>
    <t>22-05-2017</t>
  </si>
  <si>
    <t>C.G.H.S. Dispansary Road</t>
  </si>
  <si>
    <t>25-05-2017</t>
  </si>
  <si>
    <t xml:space="preserve">Desh Bandu Gupta Road </t>
  </si>
  <si>
    <t xml:space="preserve">New Rohtak Road </t>
  </si>
  <si>
    <t>15-03-2017</t>
  </si>
  <si>
    <t xml:space="preserve">Faiz Road </t>
  </si>
  <si>
    <t xml:space="preserve">Rani Jhansi Road </t>
  </si>
  <si>
    <t>Vallabacharya marg</t>
  </si>
  <si>
    <t>10-05-2017</t>
  </si>
  <si>
    <t>Ajmal Khan Road</t>
  </si>
  <si>
    <t>Road No. 3</t>
  </si>
  <si>
    <t>Dyanand Saraswati Marg (Road No. 4)</t>
  </si>
  <si>
    <t>17-03-2017</t>
  </si>
  <si>
    <t>Guru Nanak Road (Road No. 5)</t>
  </si>
  <si>
    <t>Military Road</t>
  </si>
  <si>
    <t>Pyare Lal Road</t>
  </si>
  <si>
    <t>18-03-2017</t>
  </si>
  <si>
    <t>Hardhyan Singh Road</t>
  </si>
  <si>
    <t>20-04-2017</t>
  </si>
  <si>
    <t>Padam Singh Road</t>
  </si>
  <si>
    <t>Tank Road</t>
  </si>
  <si>
    <t>Guru Ravi Das Marg</t>
  </si>
  <si>
    <t>24-03-2017</t>
  </si>
  <si>
    <t>East Park Road</t>
  </si>
  <si>
    <t xml:space="preserve">S.K. Dass Road </t>
  </si>
  <si>
    <t>20-05-2017</t>
  </si>
  <si>
    <t>Abdul Rehman Road</t>
  </si>
  <si>
    <t>Abdul Aziz Road</t>
  </si>
  <si>
    <t>Elahi Bux Road</t>
  </si>
  <si>
    <t>Gurudara Road</t>
  </si>
  <si>
    <t>Saraswati Marg</t>
  </si>
  <si>
    <t>25-03-2017</t>
  </si>
  <si>
    <t>Gangeshwar Dham Marg</t>
  </si>
  <si>
    <t>D.B Gupta Road</t>
  </si>
  <si>
    <t>01-05-2017</t>
  </si>
  <si>
    <t>Arya Samaj Road</t>
  </si>
  <si>
    <t>Khajoor Road</t>
  </si>
  <si>
    <t>Ganga Mandir Marg</t>
  </si>
  <si>
    <t>Vishnu Mandir Marg</t>
  </si>
  <si>
    <t>Chelmsford Road</t>
  </si>
  <si>
    <t>M/s Sakur Ahmad &amp; Sons</t>
  </si>
  <si>
    <t>Sadar Thana Road</t>
  </si>
  <si>
    <t>Desh Raj Bhatiya Marg</t>
  </si>
  <si>
    <t>Ram Kumar Marg</t>
  </si>
  <si>
    <t>Idgah Road</t>
  </si>
  <si>
    <t>G.B. Road</t>
  </si>
  <si>
    <t>26-05-2017</t>
  </si>
  <si>
    <t>S.N. Marg</t>
  </si>
  <si>
    <t>Qutub Road</t>
  </si>
  <si>
    <t>Sadar Bazar Constituency</t>
  </si>
  <si>
    <t>Azad Market Road</t>
  </si>
  <si>
    <t>Bahadur Garth Road</t>
  </si>
  <si>
    <t>Pahari Dheeraj Road</t>
  </si>
  <si>
    <t>Foota Road</t>
  </si>
  <si>
    <t>New Rohtak Road</t>
  </si>
  <si>
    <t>Gali No. 10</t>
  </si>
  <si>
    <t xml:space="preserve">Main Burari Road </t>
  </si>
  <si>
    <t>Sh. Sher Singh</t>
  </si>
  <si>
    <t>27.01.2017</t>
  </si>
  <si>
    <t xml:space="preserve">BBM Road from Hakikat Nagar, Red Light to Mukherjee Nagar Bandh </t>
  </si>
  <si>
    <t>Sh. Mangat Ram Gupta</t>
  </si>
  <si>
    <t>60ft Road from Aggarwal Sweets to Nulife Hospital between BBM Road and Burari Road</t>
  </si>
  <si>
    <t>Sant Parmanand Colony Road</t>
  </si>
  <si>
    <t>Burari Road from Kingsway Camp to Road No. 50</t>
  </si>
  <si>
    <t>Munshi Ram Road</t>
  </si>
  <si>
    <t xml:space="preserve">Parmanand School Road </t>
  </si>
  <si>
    <t>Swaroop Nagar Road</t>
  </si>
  <si>
    <t xml:space="preserve">Police Chowki to Mandir Ortram Lane </t>
  </si>
  <si>
    <t xml:space="preserve">Tagore Park Main road  </t>
  </si>
  <si>
    <t>Avtar Singh Marg (Nirankari colony) (Nirankari Colony Gate to culvert Burari Road towards Nirankari Sr. Sec. School)</t>
  </si>
  <si>
    <t>BBM Road to Jahangirpuri Drain</t>
  </si>
  <si>
    <t>Gandhi Vihar</t>
  </si>
  <si>
    <t>Road in Tagore Park from H. No. 213 to Gole Chakkar</t>
  </si>
  <si>
    <t>Road in tagore Park from H. No. 37 to H. No. 64</t>
  </si>
  <si>
    <t>Magazine Road</t>
  </si>
  <si>
    <t>Road No. -46</t>
  </si>
  <si>
    <t>Road No. -45</t>
  </si>
  <si>
    <t>Parallel CC Road</t>
  </si>
  <si>
    <t>University Road from Mall Road to Petrol Pump Ward-10</t>
  </si>
  <si>
    <t>Sh. Jitender Kumar</t>
  </si>
  <si>
    <t>04.03.2017</t>
  </si>
  <si>
    <t xml:space="preserve">Khalsa College road from Mall Road to Roop Nagar (Gurutegh Bahadur Road) </t>
  </si>
  <si>
    <t xml:space="preserve">Chhatra Marg Road from Mall Road to Malka Gunj Chowk </t>
  </si>
  <si>
    <t xml:space="preserve">Shiriya Mishra marg from Jai Jawan Tea Stall to Moris Nagar Thana </t>
  </si>
  <si>
    <t xml:space="preserve">Sudhir Bose Marg from chouburjja chowk to ACP Office </t>
  </si>
  <si>
    <t>Mahatma Gandhii Road  (Ring Road)</t>
  </si>
  <si>
    <t>Road No. 48</t>
  </si>
  <si>
    <t>Vijay Nagar main road from Royal Palace to E-11 Vijay Nagar</t>
  </si>
  <si>
    <t xml:space="preserve">Surjit Singh Marg Camp  Chowk to Najafgarh Drain </t>
  </si>
  <si>
    <t>Bunglow Road from Roop Nagar round about to Hansraj College T-point on Chattra Marg</t>
  </si>
  <si>
    <t>Mandelia Road from GT Road to Bunglow Road</t>
  </si>
  <si>
    <t>Polo Road from Bhama Shah Road to Shani Mandir (Vijay Nagar)</t>
  </si>
  <si>
    <t>Polo Road from Jahanara Marg to shani Mandir Vijay Nagar</t>
  </si>
  <si>
    <t>Kalyan Vihar Road from 25 Kalyan Vihar to 1 No. Priyadarshni Vihar</t>
  </si>
  <si>
    <t>Gurmandi Road from Tripolia gate GT Road to H. NO. 264 Kalyan Vihar</t>
  </si>
  <si>
    <t>Jahanara Road from Bhamashah Marg to vijay Nagar</t>
  </si>
  <si>
    <t>Satyawati Marg from Police Station Roop Nagar to Shakti Nagar Chowk</t>
  </si>
  <si>
    <t>Bhama Shah Road from Mall Road to GT Road Nanak Piao Gurudwara</t>
  </si>
  <si>
    <t xml:space="preserve">G.T. Road from Baraf Khana chowk to Clock Tower </t>
  </si>
  <si>
    <t>Roshnara Road from Pulbanash Metro Station to Hans Raj College.</t>
  </si>
  <si>
    <t>GT Road</t>
  </si>
  <si>
    <t xml:space="preserve">Inderchand Shastri Marg from Shakti Nagar Chowk to Swami Narayan Marg </t>
  </si>
  <si>
    <t xml:space="preserve">Timarpur road from Mall Road crossing to Wazirabad Crossing </t>
  </si>
  <si>
    <t xml:space="preserve">Lucknow Road from Mall Road to P.S. Timarpur </t>
  </si>
  <si>
    <t xml:space="preserve">Ring Road By-pass
</t>
  </si>
  <si>
    <t>M/s Satyam Construction Co.</t>
  </si>
  <si>
    <t>07.03.2017</t>
  </si>
  <si>
    <t xml:space="preserve">Sachivalya Road 
</t>
  </si>
  <si>
    <t xml:space="preserve">IP Marg 
</t>
  </si>
  <si>
    <t xml:space="preserve">IG Slip Road 
</t>
  </si>
  <si>
    <t xml:space="preserve">Velodrome Road 
</t>
  </si>
  <si>
    <t xml:space="preserve">Vikas Marg 
</t>
  </si>
  <si>
    <t xml:space="preserve">Satyagrah Marg 
</t>
  </si>
  <si>
    <t xml:space="preserve">Azad Bhawan Road 
</t>
  </si>
  <si>
    <t xml:space="preserve">Ring Road Bhairon Road T-Jn. to Shanti Van Crossing </t>
  </si>
  <si>
    <t xml:space="preserve">JLN Marg (Delhi Gate)
</t>
  </si>
  <si>
    <t xml:space="preserve">Ghata Masjid Road
</t>
  </si>
  <si>
    <t xml:space="preserve">Mathura Road </t>
  </si>
  <si>
    <t>Bahadur Shah Zafar Marg</t>
  </si>
  <si>
    <t>Ring Road By-pass</t>
  </si>
  <si>
    <t>Court Road</t>
  </si>
  <si>
    <t>Club Road</t>
  </si>
  <si>
    <t>Under Hill Road</t>
  </si>
  <si>
    <t>Flag Staff Road</t>
  </si>
  <si>
    <t>Shamnath Marg</t>
  </si>
  <si>
    <t>Rajniwas Marg</t>
  </si>
  <si>
    <t xml:space="preserve">CNG Crematorium Road </t>
  </si>
  <si>
    <t>Ring Road</t>
  </si>
  <si>
    <t>Mahatma Gandhi Road</t>
  </si>
  <si>
    <t>Nishad Raj Marg</t>
  </si>
  <si>
    <t xml:space="preserve">C&amp;ND Road Division (M-413) </t>
  </si>
  <si>
    <t xml:space="preserve">Circle / Divn. : SRD Project Circle / SRD Project Division-I </t>
  </si>
  <si>
    <t>10.06.2017</t>
  </si>
  <si>
    <t xml:space="preserve">30.04.2017 </t>
  </si>
  <si>
    <t>Circle/ Div. :- Shahadara (Road)</t>
  </si>
  <si>
    <t xml:space="preserve">DESILTING REPORT UNDER PWD MAINTENANCE EAST ZONE </t>
  </si>
  <si>
    <t xml:space="preserve">Wazirabad Flyover </t>
  </si>
  <si>
    <t>No Drain</t>
  </si>
  <si>
    <t>12.06.2017</t>
  </si>
  <si>
    <t xml:space="preserve"> --</t>
  </si>
  <si>
    <t>Work recently awarded</t>
  </si>
  <si>
    <t>Work in progress</t>
  </si>
  <si>
    <t>Road along A-Block Jhilmil Colony</t>
  </si>
  <si>
    <t xml:space="preserve">---do---- </t>
  </si>
  <si>
    <t>M/s Shiva Costruction Co.</t>
  </si>
  <si>
    <t>NS Marg (Urdu Bazar Chowk to Lothian Bridge)</t>
  </si>
  <si>
    <t>Lothein Road</t>
  </si>
  <si>
    <t>Sub Division-II under SRDP-I</t>
  </si>
  <si>
    <t>2000 cum</t>
  </si>
  <si>
    <t>800cum</t>
  </si>
  <si>
    <t>N S Marg (Delhi Gate to Urdu Bazar Chowk)</t>
  </si>
  <si>
    <t>SRD-II</t>
  </si>
  <si>
    <t>Sub-Division-I</t>
  </si>
  <si>
    <t>15-06-2017</t>
  </si>
  <si>
    <t>Sub-Division-III</t>
  </si>
  <si>
    <t>10-06-2017</t>
  </si>
  <si>
    <t>Ballimaran Constituency</t>
  </si>
  <si>
    <t>Sub-Division-II</t>
  </si>
  <si>
    <t>Sh Vijay Singh  8802028700</t>
  </si>
  <si>
    <t>Sh Vijay Singh 8802028700</t>
  </si>
  <si>
    <t>Sh. Iqbal Singh 9910925748</t>
  </si>
  <si>
    <t>Sh. Iqbal Singh
9910925748</t>
  </si>
  <si>
    <t xml:space="preserve">Er. Rajeev Lochan
9911058852 </t>
  </si>
  <si>
    <t>Er. Hari Singh 
9999566267</t>
  </si>
  <si>
    <t xml:space="preserve">Er. Hari Singh 
9999566267 </t>
  </si>
  <si>
    <t>Sh. Anil Trehan  8447001861</t>
  </si>
  <si>
    <t>---do---</t>
  </si>
  <si>
    <t>04.06.2017</t>
  </si>
  <si>
    <t xml:space="preserve">---do--- </t>
  </si>
  <si>
    <t>05.06.2017</t>
  </si>
  <si>
    <t>28.05.2017</t>
  </si>
  <si>
    <t xml:space="preserve">10.05.2017 </t>
  </si>
  <si>
    <t>Name of Road / Drain</t>
  </si>
  <si>
    <t>%  Drain cleaned
(Lengthwise)</t>
  </si>
  <si>
    <t>15.06.2017</t>
  </si>
  <si>
    <t>06.06.2017</t>
  </si>
  <si>
    <t>10.03.2017</t>
  </si>
  <si>
    <t>31-05-2017</t>
  </si>
  <si>
    <t xml:space="preserve">20.05.2017 </t>
  </si>
  <si>
    <t xml:space="preserve">25.05.2017 </t>
  </si>
  <si>
    <t>01.06.2017</t>
  </si>
  <si>
    <t>31-03-2017</t>
  </si>
  <si>
    <t>Road from T-point, L-pocket to R Block small rotary</t>
  </si>
  <si>
    <t>As on 12.06.2017</t>
  </si>
  <si>
    <t xml:space="preserve">M/s Satyam Construction Co.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</si>
</sst>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4009]General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1"/>
      <color rgb="FFFF0000"/>
      <name val="Times New Roman"/>
      <family val="1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Cambria"/>
      <family val="1"/>
      <scheme val="major"/>
    </font>
    <font>
      <b/>
      <sz val="12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Arial"/>
      <family val="2"/>
    </font>
    <font>
      <sz val="10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5" fillId="0" borderId="1" xfId="4" applyFont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left" vertical="center" wrapText="1"/>
    </xf>
    <xf numFmtId="2" fontId="15" fillId="2" borderId="1" xfId="4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64" fontId="16" fillId="2" borderId="1" xfId="4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left" vertical="top" wrapText="1"/>
    </xf>
    <xf numFmtId="0" fontId="16" fillId="2" borderId="1" xfId="4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14" fontId="15" fillId="2" borderId="1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164" fontId="15" fillId="2" borderId="1" xfId="4" applyNumberFormat="1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2" fontId="16" fillId="2" borderId="1" xfId="4" applyNumberFormat="1" applyFont="1" applyFill="1" applyBorder="1" applyAlignment="1">
      <alignment horizontal="center" vertical="center" wrapText="1"/>
    </xf>
    <xf numFmtId="1" fontId="16" fillId="2" borderId="1" xfId="6" applyNumberFormat="1" applyFont="1" applyFill="1" applyBorder="1" applyAlignment="1">
      <alignment horizontal="center" vertical="center"/>
    </xf>
    <xf numFmtId="1" fontId="16" fillId="2" borderId="1" xfId="6" applyNumberFormat="1" applyFont="1" applyFill="1" applyBorder="1" applyAlignment="1">
      <alignment horizontal="center" vertical="center" wrapText="1"/>
    </xf>
    <xf numFmtId="0" fontId="16" fillId="2" borderId="1" xfId="6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justify" vertical="top" wrapText="1"/>
    </xf>
    <xf numFmtId="165" fontId="15" fillId="2" borderId="1" xfId="1" applyNumberFormat="1" applyFont="1" applyFill="1" applyBorder="1" applyAlignment="1">
      <alignment horizontal="center" vertical="top" wrapText="1"/>
    </xf>
    <xf numFmtId="2" fontId="15" fillId="2" borderId="1" xfId="4" applyNumberFormat="1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center"/>
    </xf>
    <xf numFmtId="1" fontId="15" fillId="2" borderId="1" xfId="0" quotePrefix="1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8" fillId="2" borderId="1" xfId="0" applyFont="1" applyFill="1" applyBorder="1" applyAlignment="1">
      <alignment horizontal="left" vertical="top"/>
    </xf>
    <xf numFmtId="0" fontId="1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top" wrapText="1"/>
    </xf>
    <xf numFmtId="2" fontId="15" fillId="2" borderId="1" xfId="0" quotePrefix="1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quotePrefix="1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justify" vertical="top"/>
    </xf>
    <xf numFmtId="2" fontId="15" fillId="0" borderId="1" xfId="0" applyNumberFormat="1" applyFont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2" fontId="1" fillId="0" borderId="0" xfId="0" applyNumberFormat="1" applyFont="1" applyAlignment="1">
      <alignment vertical="top"/>
    </xf>
    <xf numFmtId="0" fontId="16" fillId="2" borderId="1" xfId="0" applyFont="1" applyFill="1" applyBorder="1" applyAlignment="1">
      <alignment horizontal="justify" vertical="top" wrapText="1"/>
    </xf>
    <xf numFmtId="0" fontId="15" fillId="2" borderId="1" xfId="4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22" fillId="2" borderId="0" xfId="0" applyFont="1" applyFill="1" applyAlignment="1">
      <alignment vertical="top"/>
    </xf>
    <xf numFmtId="9" fontId="15" fillId="2" borderId="1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/>
    </xf>
    <xf numFmtId="0" fontId="15" fillId="2" borderId="1" xfId="4" applyFont="1" applyFill="1" applyBorder="1" applyAlignment="1">
      <alignment horizontal="center" vertical="top" wrapText="1"/>
    </xf>
    <xf numFmtId="9" fontId="15" fillId="0" borderId="1" xfId="0" applyNumberFormat="1" applyFont="1" applyBorder="1" applyAlignment="1">
      <alignment horizontal="center" vertical="top" wrapText="1"/>
    </xf>
    <xf numFmtId="9" fontId="15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9" fontId="12" fillId="2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49" fontId="16" fillId="2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top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9" fontId="1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top"/>
    </xf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15" fillId="0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2" fontId="16" fillId="2" borderId="1" xfId="0" quotePrefix="1" applyNumberFormat="1" applyFont="1" applyFill="1" applyBorder="1" applyAlignment="1">
      <alignment horizontal="center" vertical="center"/>
    </xf>
    <xf numFmtId="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9" fontId="15" fillId="2" borderId="1" xfId="0" applyNumberFormat="1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justify" vertical="top" wrapText="1"/>
    </xf>
    <xf numFmtId="0" fontId="24" fillId="2" borderId="1" xfId="0" applyFont="1" applyFill="1" applyBorder="1" applyAlignment="1">
      <alignment horizontal="left" vertical="center" wrapText="1"/>
    </xf>
    <xf numFmtId="9" fontId="15" fillId="2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vertical="top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16" fillId="2" borderId="1" xfId="0" quotePrefix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/>
    </xf>
    <xf numFmtId="9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" xfId="0" quotePrefix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1" fontId="16" fillId="2" borderId="1" xfId="6" applyNumberFormat="1" applyFont="1" applyFill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9" fontId="15" fillId="2" borderId="1" xfId="0" applyNumberFormat="1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6" fillId="2" borderId="1" xfId="0" quotePrefix="1" applyFont="1" applyFill="1" applyBorder="1" applyAlignment="1">
      <alignment horizontal="center" vertical="center" wrapText="1"/>
    </xf>
    <xf numFmtId="2" fontId="15" fillId="2" borderId="1" xfId="0" quotePrefix="1" applyNumberFormat="1" applyFont="1" applyFill="1" applyBorder="1" applyAlignment="1">
      <alignment horizontal="center" vertical="center" wrapText="1"/>
    </xf>
  </cellXfs>
  <cellStyles count="7">
    <cellStyle name="Excel Built-in Normal" xfId="1"/>
    <cellStyle name="Normal" xfId="0" builtinId="0"/>
    <cellStyle name="Normal 2" xfId="2"/>
    <cellStyle name="Normal 2 2" xfId="3"/>
    <cellStyle name="Normal 3" xfId="4"/>
    <cellStyle name="Normal 5" xfId="5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527C2C7-15F7-4B2E-A349-FDB3646D52A3}"/>
            </a:ext>
          </a:extLst>
        </xdr:cNvPr>
        <xdr:cNvSpPr txBox="1"/>
      </xdr:nvSpPr>
      <xdr:spPr>
        <a:xfrm>
          <a:off x="1946462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B0BD7779-340B-4F6D-9FC2-2080EDC0BE2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B8AB06AC-6039-4409-9A9A-CF42A5347FEB}"/>
            </a:ext>
          </a:extLst>
        </xdr:cNvPr>
        <xdr:cNvSpPr txBox="1"/>
      </xdr:nvSpPr>
      <xdr:spPr>
        <a:xfrm>
          <a:off x="1917887" y="5000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3440CCD5-CC63-4550-8EA4-D50AE6F1060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55B1B477-49FB-4972-818C-B6F45AEEAD21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D07F56ED-54E3-4CDB-8ECA-D564CA79D2D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1EFEF411-E1C0-4665-80F0-1748124B8368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80F0F6CD-FBC6-499B-9320-6667F19877F5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92D1DA0-E645-4D8B-840C-37EFEF857787}"/>
            </a:ext>
          </a:extLst>
        </xdr:cNvPr>
        <xdr:cNvSpPr txBox="1"/>
      </xdr:nvSpPr>
      <xdr:spPr>
        <a:xfrm>
          <a:off x="1908362" y="5153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E117B3E2-8469-46F0-A3FF-E528385303FC}"/>
            </a:ext>
          </a:extLst>
        </xdr:cNvPr>
        <xdr:cNvSpPr txBox="1"/>
      </xdr:nvSpPr>
      <xdr:spPr>
        <a:xfrm>
          <a:off x="2031066" y="44666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FFD2A180-38F9-45F2-A387-9C550D8834F6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CDEA260F-D24E-42A3-A7E1-5DB48A0E8EC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3A0C98F-0430-4D1E-A7C4-1C31F6D6E17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99BDE3EE-6F5C-4297-B18C-D7C39E9CA9C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B6F84C86-55F6-4B13-A915-AAA5B301402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2C0150A8-0BD8-47AA-8FF3-09E6C4A2D56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2A582A7-E4E0-4C06-A741-08AF7B6BD042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9566725F-3B81-413C-86A2-DE194C34678F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382EB6A-8619-4C65-AB68-E60A54484DC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A928A98D-056D-48DB-A726-E831E1C0359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229CCEAC-5C79-409B-BA13-67C82D63CA80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FB5C403D-46A9-4190-867C-70D7B379E82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526940CE-9363-43CD-B00C-D7957CD65FE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1A949E9-A9BC-4A3A-B08F-9AD003A7084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8D59AF4C-03E5-4DE9-856F-BCE107F01EFC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AF90FCAF-0CDD-435D-B680-B1BA1301F0E6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28A31436-05CB-451A-8E2A-A3690F8A8B2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B93C62C1-A338-4C2A-9D04-D054C8A54F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2183DB30-1AD1-4828-A48F-81301C829D4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31DA6E8A-7406-4C07-8D7A-0011BD8EC03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8ED6C052-0A1A-4C6C-B80F-91A45BCDB66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4593B3EC-C52D-4B91-8BE7-5980E434F3D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5F44BB2A-1C5C-401A-94BB-300A44AC2B2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663BD935-FFCE-4372-B482-FAF1F8332D58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906A283C-0343-44AC-83F6-12ECCEF3DFF2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DBBF87DA-3A8E-47E0-955F-2F4C3A871733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135F5F62-679B-4391-8F69-AE0ACFF7AAEB}"/>
            </a:ext>
          </a:extLst>
        </xdr:cNvPr>
        <xdr:cNvSpPr txBox="1"/>
      </xdr:nvSpPr>
      <xdr:spPr>
        <a:xfrm>
          <a:off x="1908362" y="48768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AE970B09-E5D1-409A-ACF8-6F4A3D8B5439}"/>
            </a:ext>
          </a:extLst>
        </xdr:cNvPr>
        <xdr:cNvSpPr txBox="1"/>
      </xdr:nvSpPr>
      <xdr:spPr>
        <a:xfrm>
          <a:off x="2031066" y="404756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6930" cy="28345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83304FB4-1769-4DEC-9330-645B8DE15F8C}"/>
            </a:ext>
          </a:extLst>
        </xdr:cNvPr>
        <xdr:cNvSpPr txBox="1"/>
      </xdr:nvSpPr>
      <xdr:spPr>
        <a:xfrm>
          <a:off x="2031066" y="405709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77D14407-F233-4A1F-8A06-467764790589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13BA11A4-7013-404D-8BE7-C0C9C119000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A3DF1779-5285-4B05-8992-7E89EC0F4127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60DD9238-88A6-44C9-B4AD-1D1F52F5943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237E99FD-1328-401C-A39F-F8DFF47755F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91CD39C-4C4C-4C6C-8B32-DF2E618DAD1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681762FD-6A0F-4034-A38D-C9350295CECB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1B14AA0F-0931-40B6-A400-7A712BB3E55C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B993F40E-0C2A-4ABC-B850-0C52287FC5A7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2DE67F2-09D8-4335-B454-0FC8D0B2D92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EEDB06D7-2F4E-4C6B-8516-9647BEEC03D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4DCC09B8-BAEF-4C5F-BCE3-607A1F5F672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56CCE9A8-F039-4C7E-A987-BE54A9C79F0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4973F76C-8963-4436-9C42-CB888B04ACB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2DD4EEC7-D069-4645-B61E-0940ED5B17E7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C96614EB-E010-49A9-BDAB-0C29760F51E4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B6AA5303-4F2D-416C-8F9D-D1B53ABF2DF5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3E245C81-B0B2-4EA1-84DD-A7E7C36242D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87957812-3556-46D9-AA44-C291A1932F82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52F223BE-2964-45BD-968A-72C09034FDD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5CA1DAD0-12FF-4A38-A567-FE2D93898F9B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9F1261FD-4AD4-419B-899F-4111CEFA99C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31441791-475C-4868-BE2B-C67F4F2E8BF7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E38AB487-35A7-403A-9B2E-519E9C09E5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489CB704-F457-49F6-B003-057093CD2765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A8AAEE55-0E61-4E9A-81A6-3101CDD0C70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6795D06B-C7C3-4BD7-9301-62E0206B26E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57775546-6BE2-4DB4-97E2-775895ED5FE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2C999CB9-4A47-4413-839A-32F241F6C93F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472A99C-6417-4CB7-9A34-7884AFF6560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9F0574A0-0C96-444A-9104-73E73C5F2C7E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19D26D81-BD0D-4F93-A678-EFCAA686C61B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71ED07A5-CB78-4C9F-9E3A-AEEEFFEA11A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6E927C27-38B8-4BE1-A0CF-3000F1C5CA8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E18914D-85F3-4BFF-BB07-5CF099C76212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80C83F2-7388-4B9F-B59F-20E93F957D8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2BBF14F0-5619-4022-BFC4-94319F8FD99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B1522266-94E1-4268-A6A0-3723BBF0950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BDB36A97-358F-455F-BE85-CF2AF988F0F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C373C1BC-4A59-4787-B69C-936AAA0E521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4DC0A8EE-FDC5-4DAF-B4B3-C6519EDC1B92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85F2E847-C454-4B6D-880A-356048824F3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B62D0279-A56F-4DC0-B411-4797770E8BC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FD16B1AD-227B-466E-B8ED-F319BEF4572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6EF15FFA-A29C-49DA-BA0B-054D84E6425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15E6F135-97DC-430A-99C0-5BF4AA80BA3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AE2EA043-F81F-482B-ADC3-783EBA7B949C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EE04100A-F884-4B36-A4BA-97BA7B1307DB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41FEA087-565F-4A56-8168-45A39F8F9BB1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D55FB176-1420-46C3-976B-8F6D94683BE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15F6F422-8E67-4A11-A6F2-D3D21DE3AA16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CF9B3AC1-F61C-4C1F-8601-CA2B80DC538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535E518-C78A-421D-8A37-9BA71135DDA4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2575F7BE-FE9C-43CF-B015-60C528B3880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CDEA6FD5-3721-4A2C-AE3E-0C64BFB0BC85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16BA917C-709C-4147-8F88-323B25CFFC3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536501AD-B4FD-4EE1-87AA-022E4888DDCA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F0EFF5D9-1B0D-4024-B1CA-4B0C55070FE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9ECDA16D-41AF-4234-8C3D-F5FA8DA4F7D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7734E7BE-B710-42C3-B9FC-EE07DD77AE0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E4872D3A-B733-4928-A4DF-EB9F9DB6DE57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BF0933EF-B12A-40CD-BB55-28F97976E53A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778F1E81-6078-4FFC-8097-23227D68FBBF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D4BF4259-D9BA-408F-A256-8F744880A568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997BC537-999D-4458-ABCB-9C9C50190E13}"/>
            </a:ext>
          </a:extLst>
        </xdr:cNvPr>
        <xdr:cNvSpPr txBox="1"/>
      </xdr:nvSpPr>
      <xdr:spPr>
        <a:xfrm>
          <a:off x="1794062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D52B0C3A-49FB-4A32-9F50-832B5133518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1CA3F574-7793-4C2E-BD3E-40DE7322B638}"/>
            </a:ext>
          </a:extLst>
        </xdr:cNvPr>
        <xdr:cNvSpPr txBox="1"/>
      </xdr:nvSpPr>
      <xdr:spPr>
        <a:xfrm>
          <a:off x="1765487" y="2600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82C8C214-53D8-41D1-B4F4-3C5D24A9841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ED329D89-D94A-4E53-9F15-3F49CBB1048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AC7D843B-03D6-48B5-BA2B-C764F66C1EC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CACE5366-A0ED-4159-8A21-F276F87243FF}"/>
            </a:ext>
          </a:extLst>
        </xdr:cNvPr>
        <xdr:cNvSpPr txBox="1"/>
      </xdr:nvSpPr>
      <xdr:spPr>
        <a:xfrm>
          <a:off x="1755962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5A7E0663-B9A7-4A8A-A45B-317237BF8844}"/>
            </a:ext>
          </a:extLst>
        </xdr:cNvPr>
        <xdr:cNvSpPr txBox="1"/>
      </xdr:nvSpPr>
      <xdr:spPr>
        <a:xfrm>
          <a:off x="1878666" y="2600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25B8181E-CAC8-4666-AE8E-0033AE66BE04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B6001813-BE7E-4DCB-8881-60FC35116C7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9278B73C-CE52-426C-9C09-D0D326133F13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BD577DD-F045-4437-9B23-74DAD53CBE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4551F35F-A46A-4EC8-AA9A-321C23B14939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D8CD9F3C-F605-428C-8898-93FB237358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C66461BF-DA2A-45F5-8C37-DC6A7782C09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24E1F2A0-2FF7-47FB-9A7D-CBE2C3C16C3A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9594ED8C-675D-46CF-B9B7-184C1D92F49A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6427B1DD-D792-4ADF-B483-225ECD939B9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4CFD1629-3438-4763-A3DB-5521576AA65D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6975974A-AAC3-40CC-AD11-7B12E0EA211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A188F11F-BF39-4EBD-BE6D-9C7A7B58FF5D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63C8679D-D326-4121-94AE-AB3622296EF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64668A10-CA35-4652-BC02-B1672767E458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A7BF8278-A80A-4985-8D3D-F53943E3D273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57BD1AC8-30A8-4102-BBC5-FA1DEDC4C0DF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4CC1E169-F89E-4BF0-B4F0-04786BE15581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578FE57E-BDBD-49FE-9AC6-B6FFD8B54E2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6C0522BA-D0C1-47C5-8FC9-EDCE531C140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87877B9F-6460-4E9A-BE0C-F5C4B76DE7D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B4F82219-4D96-41E4-B968-C357DF610A7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763E14F7-AE11-43E7-B9CA-F7FB7E91761D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45917E64-637E-4DD8-8AA0-80112E06CA91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BD19BBF4-6F6C-42CC-A04F-B1E72AA5E24D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205ACF0B-C1EA-4F13-823E-699BDB9A91AE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E028DEBA-115E-4229-91B5-7F3A58BFC1D8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62D7C557-A6AB-44D5-BA80-59D748265C1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702D309F-1E56-44C0-8F6B-4EE8562C1186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BE648FEC-D4E8-41E4-A176-9C68D2D0FE0C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1F7D0483-7F29-4F26-834D-F2C878A45CEA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2AA7382E-7466-4F27-9323-9D9396619FCE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A56F8C25-957F-4439-9865-68B415047AF3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43CC693C-8DBF-45C3-804F-39EDEE32C319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C5767A4E-18FA-421B-AEFE-4F9CD702CAFD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A2B95BF8-EA6E-4BA8-B08D-7F25B7306537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8682F57E-3CBB-44B0-80E9-EF361217AD45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CCB14115-C6F3-448C-B265-6CE623D172D4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FA13DF7B-F12F-4F8C-B378-ADF750CBC441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6D997A5-7AAA-42CD-BF1F-7EC61206980F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63CEAB98-CF17-4D8C-9799-4ACCABDD140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AD32A42F-09CD-4891-B2BD-CBCDC459C81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3EDAC98F-F304-432F-B90E-9291F594A867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4B99B3D9-6124-4791-8BBF-77A5CD3AF8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EB5D064F-B3E8-4AF4-8BD1-BD2859326A7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81BDE3EB-0385-45E2-BAED-CBBF440A589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BAE993AF-00DF-4320-9A94-FA02EB09ABB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DF17546-4BFA-43BB-AD64-52C4891DC3C0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45245A37-CEC0-4D38-9866-BFFA7048CB50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43855EF3-3DB3-426E-985B-36E0C0B9FA45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44829CB2-E372-4C3E-9181-091E68DC8519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FEFDD95-48C1-49A6-9D5D-E6ABCC9511B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2CC2AF63-4CB6-4EA3-8979-BE8935781A7E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A2518ABA-A77B-45BD-B52A-D4B27C1C9EF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E258D27B-BEDA-4930-ADC4-BF2E32D2D641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875E2AD-232A-4C27-ABEE-ADE82A7A8CEE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B69B7DFA-3A9C-426A-A297-06E39125DBD0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35B8297A-B91B-4B66-807C-6E025D670026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71711637-920E-4FF0-8883-173C7B9F9C49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284C6EDE-B5F4-4915-AF85-58377D22CB9B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9027F103-08B4-44DE-95D3-F1B684C7D2A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E563BE59-4478-41FE-9D6E-6FAC9A9138C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1427DB45-C3BD-4366-AB0C-CD682234B582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427CD87D-CB49-43AC-8740-C2757C57B922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CC659E85-4914-4E89-9B5A-7D05AC5338C2}"/>
            </a:ext>
          </a:extLst>
        </xdr:cNvPr>
        <xdr:cNvSpPr txBox="1"/>
      </xdr:nvSpPr>
      <xdr:spPr>
        <a:xfrm>
          <a:off x="1794062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D034D91D-060F-4B21-A7DF-4E39F49C09B8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2FA3DF45-5B8C-4E28-8F8D-F215BFC651AC}"/>
            </a:ext>
          </a:extLst>
        </xdr:cNvPr>
        <xdr:cNvSpPr txBox="1"/>
      </xdr:nvSpPr>
      <xdr:spPr>
        <a:xfrm>
          <a:off x="1765487" y="20983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C897CB27-B66A-43ED-A15E-95127BA768EF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947BE8E5-F580-4D7A-9FAF-BE5B2B80AC68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5B607E3C-017E-496B-BB49-EEB8CD6E4252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14D3F464-2F76-472D-99B0-2DA96496BA09}"/>
            </a:ext>
          </a:extLst>
        </xdr:cNvPr>
        <xdr:cNvSpPr txBox="1"/>
      </xdr:nvSpPr>
      <xdr:spPr>
        <a:xfrm>
          <a:off x="1755962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519B3A8E-168D-4E4D-8909-7DEF925C9A0C}"/>
            </a:ext>
          </a:extLst>
        </xdr:cNvPr>
        <xdr:cNvSpPr txBox="1"/>
      </xdr:nvSpPr>
      <xdr:spPr>
        <a:xfrm>
          <a:off x="1878666" y="20983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2A7D1FB4-5AB6-4702-8D84-F8F7238211F7}"/>
            </a:ext>
          </a:extLst>
        </xdr:cNvPr>
        <xdr:cNvSpPr txBox="1"/>
      </xdr:nvSpPr>
      <xdr:spPr>
        <a:xfrm>
          <a:off x="1794062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CDBEA2F4-2915-4CF2-8704-986B452D856D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FD3D89AF-1D85-42C0-A07A-385235B7E7A8}"/>
            </a:ext>
          </a:extLst>
        </xdr:cNvPr>
        <xdr:cNvSpPr txBox="1"/>
      </xdr:nvSpPr>
      <xdr:spPr>
        <a:xfrm>
          <a:off x="1765487" y="104203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7136028C-A5C3-4F5C-87B0-08C3B94E92E3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DD5A01C6-D593-4D6B-B104-C7DD0BF32803}"/>
            </a:ext>
          </a:extLst>
        </xdr:cNvPr>
        <xdr:cNvSpPr txBox="1"/>
      </xdr:nvSpPr>
      <xdr:spPr>
        <a:xfrm>
          <a:off x="1660712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D7B27A9F-2BDC-4333-9B19-E44FA1D62C40}"/>
            </a:ext>
          </a:extLst>
        </xdr:cNvPr>
        <xdr:cNvSpPr txBox="1"/>
      </xdr:nvSpPr>
      <xdr:spPr>
        <a:xfrm>
          <a:off x="1783416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E77A617D-78AA-469A-8AF2-CFB869EAF109}"/>
            </a:ext>
          </a:extLst>
        </xdr:cNvPr>
        <xdr:cNvSpPr txBox="1"/>
      </xdr:nvSpPr>
      <xdr:spPr>
        <a:xfrm>
          <a:off x="1755962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7178AD50-D4F5-4CCB-A348-66799865A62F}"/>
            </a:ext>
          </a:extLst>
        </xdr:cNvPr>
        <xdr:cNvSpPr txBox="1"/>
      </xdr:nvSpPr>
      <xdr:spPr>
        <a:xfrm>
          <a:off x="1878666" y="1042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83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9AA4FD13-3EE0-4FDC-8892-561F17395AC9}"/>
            </a:ext>
          </a:extLst>
        </xdr:cNvPr>
        <xdr:cNvSpPr txBox="1"/>
      </xdr:nvSpPr>
      <xdr:spPr>
        <a:xfrm>
          <a:off x="3564591" y="11524690"/>
          <a:ext cx="184731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35487"/>
    <xdr:sp macro="" textlink="">
      <xdr:nvSpPr>
        <xdr:cNvPr id="196" name="TextBox 195"/>
        <xdr:cNvSpPr txBox="1"/>
      </xdr:nvSpPr>
      <xdr:spPr>
        <a:xfrm>
          <a:off x="1698812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5487"/>
    <xdr:sp macro="" textlink="">
      <xdr:nvSpPr>
        <xdr:cNvPr id="197" name="TextBox 196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5487"/>
    <xdr:sp macro="" textlink="">
      <xdr:nvSpPr>
        <xdr:cNvPr id="198" name="TextBox 197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5487"/>
    <xdr:sp macro="" textlink="">
      <xdr:nvSpPr>
        <xdr:cNvPr id="199" name="TextBox 198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35487"/>
    <xdr:sp macro="" textlink="">
      <xdr:nvSpPr>
        <xdr:cNvPr id="200" name="TextBox 199"/>
        <xdr:cNvSpPr txBox="1"/>
      </xdr:nvSpPr>
      <xdr:spPr>
        <a:xfrm>
          <a:off x="1660712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5487"/>
    <xdr:sp macro="" textlink="">
      <xdr:nvSpPr>
        <xdr:cNvPr id="201" name="TextBox 200"/>
        <xdr:cNvSpPr txBox="1"/>
      </xdr:nvSpPr>
      <xdr:spPr>
        <a:xfrm>
          <a:off x="1783416" y="28670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5487"/>
    <xdr:sp macro="" textlink="">
      <xdr:nvSpPr>
        <xdr:cNvPr id="202" name="TextBox 201"/>
        <xdr:cNvSpPr txBox="1"/>
      </xdr:nvSpPr>
      <xdr:spPr>
        <a:xfrm>
          <a:off x="1670237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35487"/>
    <xdr:sp macro="" textlink="">
      <xdr:nvSpPr>
        <xdr:cNvPr id="203" name="TextBox 202"/>
        <xdr:cNvSpPr txBox="1"/>
      </xdr:nvSpPr>
      <xdr:spPr>
        <a:xfrm>
          <a:off x="1792941" y="28670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27778"/>
    <xdr:sp macro="" textlink="">
      <xdr:nvSpPr>
        <xdr:cNvPr id="204" name="TextBox 203"/>
        <xdr:cNvSpPr txBox="1"/>
      </xdr:nvSpPr>
      <xdr:spPr>
        <a:xfrm>
          <a:off x="1698812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7778"/>
    <xdr:sp macro="" textlink="">
      <xdr:nvSpPr>
        <xdr:cNvPr id="205" name="TextBox 204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7778"/>
    <xdr:sp macro="" textlink="">
      <xdr:nvSpPr>
        <xdr:cNvPr id="206" name="TextBox 205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7778"/>
    <xdr:sp macro="" textlink="">
      <xdr:nvSpPr>
        <xdr:cNvPr id="207" name="TextBox 206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27778"/>
    <xdr:sp macro="" textlink="">
      <xdr:nvSpPr>
        <xdr:cNvPr id="208" name="TextBox 207"/>
        <xdr:cNvSpPr txBox="1"/>
      </xdr:nvSpPr>
      <xdr:spPr>
        <a:xfrm>
          <a:off x="1660712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7778"/>
    <xdr:sp macro="" textlink="">
      <xdr:nvSpPr>
        <xdr:cNvPr id="209" name="TextBox 208"/>
        <xdr:cNvSpPr txBox="1"/>
      </xdr:nvSpPr>
      <xdr:spPr>
        <a:xfrm>
          <a:off x="1783416" y="306705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7778"/>
    <xdr:sp macro="" textlink="">
      <xdr:nvSpPr>
        <xdr:cNvPr id="210" name="TextBox 209"/>
        <xdr:cNvSpPr txBox="1"/>
      </xdr:nvSpPr>
      <xdr:spPr>
        <a:xfrm>
          <a:off x="1670237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27778"/>
    <xdr:sp macro="" textlink="">
      <xdr:nvSpPr>
        <xdr:cNvPr id="211" name="TextBox 210"/>
        <xdr:cNvSpPr txBox="1"/>
      </xdr:nvSpPr>
      <xdr:spPr>
        <a:xfrm>
          <a:off x="1792941" y="306705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36214"/>
    <xdr:sp macro="" textlink="">
      <xdr:nvSpPr>
        <xdr:cNvPr id="212" name="TextBox 211"/>
        <xdr:cNvSpPr txBox="1"/>
      </xdr:nvSpPr>
      <xdr:spPr>
        <a:xfrm>
          <a:off x="1698812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6214"/>
    <xdr:sp macro="" textlink="">
      <xdr:nvSpPr>
        <xdr:cNvPr id="213" name="TextBox 212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6214"/>
    <xdr:sp macro="" textlink="">
      <xdr:nvSpPr>
        <xdr:cNvPr id="214" name="TextBox 213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6214"/>
    <xdr:sp macro="" textlink="">
      <xdr:nvSpPr>
        <xdr:cNvPr id="215" name="TextBox 214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36214"/>
    <xdr:sp macro="" textlink="">
      <xdr:nvSpPr>
        <xdr:cNvPr id="216" name="TextBox 215"/>
        <xdr:cNvSpPr txBox="1"/>
      </xdr:nvSpPr>
      <xdr:spPr>
        <a:xfrm>
          <a:off x="1660712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6214"/>
    <xdr:sp macro="" textlink="">
      <xdr:nvSpPr>
        <xdr:cNvPr id="217" name="TextBox 216"/>
        <xdr:cNvSpPr txBox="1"/>
      </xdr:nvSpPr>
      <xdr:spPr>
        <a:xfrm>
          <a:off x="1783416" y="155543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6214"/>
    <xdr:sp macro="" textlink="">
      <xdr:nvSpPr>
        <xdr:cNvPr id="218" name="TextBox 217"/>
        <xdr:cNvSpPr txBox="1"/>
      </xdr:nvSpPr>
      <xdr:spPr>
        <a:xfrm>
          <a:off x="1670237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36214"/>
    <xdr:sp macro="" textlink="">
      <xdr:nvSpPr>
        <xdr:cNvPr id="219" name="TextBox 218"/>
        <xdr:cNvSpPr txBox="1"/>
      </xdr:nvSpPr>
      <xdr:spPr>
        <a:xfrm>
          <a:off x="1792941" y="155543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37269"/>
    <xdr:sp macro="" textlink="">
      <xdr:nvSpPr>
        <xdr:cNvPr id="220" name="TextBox 219"/>
        <xdr:cNvSpPr txBox="1"/>
      </xdr:nvSpPr>
      <xdr:spPr>
        <a:xfrm>
          <a:off x="1698812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7269"/>
    <xdr:sp macro="" textlink="">
      <xdr:nvSpPr>
        <xdr:cNvPr id="221" name="TextBox 220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7269"/>
    <xdr:sp macro="" textlink="">
      <xdr:nvSpPr>
        <xdr:cNvPr id="222" name="TextBox 221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7269"/>
    <xdr:sp macro="" textlink="">
      <xdr:nvSpPr>
        <xdr:cNvPr id="223" name="TextBox 222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37269"/>
    <xdr:sp macro="" textlink="">
      <xdr:nvSpPr>
        <xdr:cNvPr id="224" name="TextBox 223"/>
        <xdr:cNvSpPr txBox="1"/>
      </xdr:nvSpPr>
      <xdr:spPr>
        <a:xfrm>
          <a:off x="1660712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37269"/>
    <xdr:sp macro="" textlink="">
      <xdr:nvSpPr>
        <xdr:cNvPr id="225" name="TextBox 224"/>
        <xdr:cNvSpPr txBox="1"/>
      </xdr:nvSpPr>
      <xdr:spPr>
        <a:xfrm>
          <a:off x="1783416" y="16189569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37269"/>
    <xdr:sp macro="" textlink="">
      <xdr:nvSpPr>
        <xdr:cNvPr id="226" name="TextBox 225"/>
        <xdr:cNvSpPr txBox="1"/>
      </xdr:nvSpPr>
      <xdr:spPr>
        <a:xfrm>
          <a:off x="1670237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37269"/>
    <xdr:sp macro="" textlink="">
      <xdr:nvSpPr>
        <xdr:cNvPr id="227" name="TextBox 226"/>
        <xdr:cNvSpPr txBox="1"/>
      </xdr:nvSpPr>
      <xdr:spPr>
        <a:xfrm>
          <a:off x="1792941" y="16189569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26765"/>
    <xdr:sp macro="" textlink="">
      <xdr:nvSpPr>
        <xdr:cNvPr id="228" name="TextBox 227"/>
        <xdr:cNvSpPr txBox="1"/>
      </xdr:nvSpPr>
      <xdr:spPr>
        <a:xfrm>
          <a:off x="1698812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29" name="TextBox 228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6765"/>
    <xdr:sp macro="" textlink="">
      <xdr:nvSpPr>
        <xdr:cNvPr id="230" name="TextBox 229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31" name="TextBox 230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26765"/>
    <xdr:sp macro="" textlink="">
      <xdr:nvSpPr>
        <xdr:cNvPr id="232" name="TextBox 231"/>
        <xdr:cNvSpPr txBox="1"/>
      </xdr:nvSpPr>
      <xdr:spPr>
        <a:xfrm>
          <a:off x="1660712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33" name="TextBox 232"/>
        <xdr:cNvSpPr txBox="1"/>
      </xdr:nvSpPr>
      <xdr:spPr>
        <a:xfrm>
          <a:off x="1783416" y="332232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6765"/>
    <xdr:sp macro="" textlink="">
      <xdr:nvSpPr>
        <xdr:cNvPr id="234" name="TextBox 233"/>
        <xdr:cNvSpPr txBox="1"/>
      </xdr:nvSpPr>
      <xdr:spPr>
        <a:xfrm>
          <a:off x="1670237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26765"/>
    <xdr:sp macro="" textlink="">
      <xdr:nvSpPr>
        <xdr:cNvPr id="235" name="TextBox 234"/>
        <xdr:cNvSpPr txBox="1"/>
      </xdr:nvSpPr>
      <xdr:spPr>
        <a:xfrm>
          <a:off x="1792941" y="332232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83</xdr:row>
      <xdr:rowOff>0</xdr:rowOff>
    </xdr:from>
    <xdr:ext cx="184731" cy="226765"/>
    <xdr:sp macro="" textlink="">
      <xdr:nvSpPr>
        <xdr:cNvPr id="236" name="TextBox 235"/>
        <xdr:cNvSpPr txBox="1"/>
      </xdr:nvSpPr>
      <xdr:spPr>
        <a:xfrm>
          <a:off x="1698812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37" name="TextBox 236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6765"/>
    <xdr:sp macro="" textlink="">
      <xdr:nvSpPr>
        <xdr:cNvPr id="238" name="TextBox 237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39" name="TextBox 238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83</xdr:row>
      <xdr:rowOff>0</xdr:rowOff>
    </xdr:from>
    <xdr:ext cx="184730" cy="226765"/>
    <xdr:sp macro="" textlink="">
      <xdr:nvSpPr>
        <xdr:cNvPr id="240" name="TextBox 239"/>
        <xdr:cNvSpPr txBox="1"/>
      </xdr:nvSpPr>
      <xdr:spPr>
        <a:xfrm>
          <a:off x="1660712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83</xdr:row>
      <xdr:rowOff>0</xdr:rowOff>
    </xdr:from>
    <xdr:ext cx="184730" cy="226765"/>
    <xdr:sp macro="" textlink="">
      <xdr:nvSpPr>
        <xdr:cNvPr id="241" name="TextBox 240"/>
        <xdr:cNvSpPr txBox="1"/>
      </xdr:nvSpPr>
      <xdr:spPr>
        <a:xfrm>
          <a:off x="1783416" y="419195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26765"/>
    <xdr:sp macro="" textlink="">
      <xdr:nvSpPr>
        <xdr:cNvPr id="242" name="TextBox 241"/>
        <xdr:cNvSpPr txBox="1"/>
      </xdr:nvSpPr>
      <xdr:spPr>
        <a:xfrm>
          <a:off x="1670237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26765"/>
    <xdr:sp macro="" textlink="">
      <xdr:nvSpPr>
        <xdr:cNvPr id="243" name="TextBox 242"/>
        <xdr:cNvSpPr txBox="1"/>
      </xdr:nvSpPr>
      <xdr:spPr>
        <a:xfrm>
          <a:off x="1792941" y="419195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44" name="TextBox 24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5" name="TextBox 24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46" name="TextBox 24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7" name="TextBox 24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48" name="TextBox 24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49" name="TextBox 24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50" name="TextBox 24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51" name="TextBox 25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52" name="TextBox 251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53" name="TextBox 252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54" name="TextBox 253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55" name="TextBox 25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56" name="TextBox 255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57" name="TextBox 25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58" name="TextBox 257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59" name="TextBox 258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60" name="TextBox 25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61" name="TextBox 26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62" name="TextBox 261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63" name="TextBox 26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64" name="TextBox 263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65" name="TextBox 26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66" name="TextBox 265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67" name="TextBox 266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68" name="TextBox 26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69" name="TextBox 26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70" name="TextBox 269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71" name="TextBox 270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72" name="TextBox 271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73" name="TextBox 272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74" name="TextBox 273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75" name="TextBox 274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76" name="TextBox 275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77" name="TextBox 276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78" name="TextBox 277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79" name="TextBox 278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80" name="TextBox 279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81" name="TextBox 280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82" name="TextBox 281"/>
        <xdr:cNvSpPr txBox="1"/>
      </xdr:nvSpPr>
      <xdr:spPr>
        <a:xfrm>
          <a:off x="1792941" y="56959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83" name="TextBox 28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84" name="TextBox 2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85" name="TextBox 28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86" name="TextBox 28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87" name="TextBox 28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88" name="TextBox 2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89" name="TextBox 28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90" name="TextBox 28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91" name="TextBox 29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92" name="TextBox 2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93" name="TextBox 29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94" name="TextBox 29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95" name="TextBox 29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96" name="TextBox 2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97" name="TextBox 29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98" name="TextBox 29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99" name="TextBox 29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00" name="TextBox 2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01" name="TextBox 30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02" name="TextBox 30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03" name="TextBox 30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04" name="TextBox 3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05" name="TextBox 30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06" name="TextBox 30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07" name="TextBox 30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08" name="TextBox 3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09" name="TextBox 30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10" name="TextBox 30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11" name="TextBox 31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12" name="TextBox 3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13" name="TextBox 31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14" name="TextBox 31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15" name="TextBox 31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16" name="TextBox 3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17" name="TextBox 31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18" name="TextBox 31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19" name="TextBox 31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20" name="TextBox 3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21" name="TextBox 32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22" name="TextBox 32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23" name="TextBox 32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24" name="TextBox 3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25" name="TextBox 32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26" name="TextBox 32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27" name="TextBox 32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28" name="TextBox 3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29" name="TextBox 32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30" name="TextBox 32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31" name="TextBox 33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32" name="TextBox 3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33" name="TextBox 33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34" name="TextBox 33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35" name="TextBox 33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36" name="TextBox 33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37" name="TextBox 33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38" name="TextBox 33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39" name="TextBox 33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40" name="TextBox 33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41" name="TextBox 34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42" name="TextBox 34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43" name="TextBox 34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44" name="TextBox 34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45" name="TextBox 34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46" name="TextBox 34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47" name="TextBox 34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48" name="TextBox 34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49" name="TextBox 34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50" name="TextBox 34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51" name="TextBox 35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52" name="TextBox 35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53" name="TextBox 35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54" name="TextBox 35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55" name="TextBox 35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56" name="TextBox 35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57" name="TextBox 35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58" name="TextBox 35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59" name="TextBox 35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60" name="TextBox 35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61" name="TextBox 36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62" name="TextBox 36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63" name="TextBox 36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64" name="TextBox 36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65" name="TextBox 36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66" name="TextBox 36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67" name="TextBox 36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68" name="TextBox 36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69" name="TextBox 36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70" name="TextBox 36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71" name="TextBox 37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72" name="TextBox 37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73" name="TextBox 37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74" name="TextBox 37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75" name="TextBox 37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76" name="TextBox 37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77" name="TextBox 37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78" name="TextBox 37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79" name="TextBox 37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80" name="TextBox 37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81" name="TextBox 38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82" name="TextBox 38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83" name="TextBox 38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84" name="TextBox 38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85" name="TextBox 38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86" name="TextBox 38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87" name="TextBox 38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88" name="TextBox 38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89" name="TextBox 38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90" name="TextBox 38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91" name="TextBox 39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92" name="TextBox 39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393" name="TextBox 39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394" name="TextBox 39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395" name="TextBox 394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96" name="TextBox 39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397" name="TextBox 396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398" name="TextBox 39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399" name="TextBox 398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00" name="TextBox 39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01" name="TextBox 400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02" name="TextBox 401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03" name="TextBox 402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04" name="TextBox 40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05" name="TextBox 404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06" name="TextBox 40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07" name="TextBox 406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08" name="TextBox 40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09" name="TextBox 408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10" name="TextBox 409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11" name="TextBox 410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12" name="TextBox 41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13" name="TextBox 412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14" name="TextBox 41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15" name="TextBox 414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16" name="TextBox 415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17" name="TextBox 416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18" name="TextBox 417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19" name="TextBox 418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20" name="TextBox 41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21" name="TextBox 420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22" name="TextBox 42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23" name="TextBox 422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24" name="TextBox 423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25" name="TextBox 424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26" name="TextBox 425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27" name="TextBox 426"/>
        <xdr:cNvSpPr txBox="1"/>
      </xdr:nvSpPr>
      <xdr:spPr>
        <a:xfrm>
          <a:off x="1708337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28" name="TextBox 427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29" name="TextBox 428"/>
        <xdr:cNvSpPr txBox="1"/>
      </xdr:nvSpPr>
      <xdr:spPr>
        <a:xfrm>
          <a:off x="1679762" y="5695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30" name="TextBox 429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31" name="TextBox 430"/>
        <xdr:cNvSpPr txBox="1"/>
      </xdr:nvSpPr>
      <xdr:spPr>
        <a:xfrm>
          <a:off x="1670237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32" name="TextBox 431"/>
        <xdr:cNvSpPr txBox="1"/>
      </xdr:nvSpPr>
      <xdr:spPr>
        <a:xfrm>
          <a:off x="1792941" y="5695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33" name="TextBox 432"/>
        <xdr:cNvSpPr txBox="1"/>
      </xdr:nvSpPr>
      <xdr:spPr>
        <a:xfrm>
          <a:off x="1670237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34" name="TextBox 433"/>
        <xdr:cNvSpPr txBox="1"/>
      </xdr:nvSpPr>
      <xdr:spPr>
        <a:xfrm>
          <a:off x="1792941" y="5695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35" name="TextBox 434"/>
        <xdr:cNvSpPr txBox="1"/>
      </xdr:nvSpPr>
      <xdr:spPr>
        <a:xfrm>
          <a:off x="1708337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36" name="TextBox 435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37" name="TextBox 436"/>
        <xdr:cNvSpPr txBox="1"/>
      </xdr:nvSpPr>
      <xdr:spPr>
        <a:xfrm>
          <a:off x="1679762" y="2647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38" name="TextBox 437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39" name="TextBox 438"/>
        <xdr:cNvSpPr txBox="1"/>
      </xdr:nvSpPr>
      <xdr:spPr>
        <a:xfrm>
          <a:off x="1670237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40" name="TextBox 439"/>
        <xdr:cNvSpPr txBox="1"/>
      </xdr:nvSpPr>
      <xdr:spPr>
        <a:xfrm>
          <a:off x="1792941" y="2647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41" name="TextBox 440"/>
        <xdr:cNvSpPr txBox="1"/>
      </xdr:nvSpPr>
      <xdr:spPr>
        <a:xfrm>
          <a:off x="1670237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42" name="TextBox 441"/>
        <xdr:cNvSpPr txBox="1"/>
      </xdr:nvSpPr>
      <xdr:spPr>
        <a:xfrm>
          <a:off x="1792941" y="2647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43" name="TextBox 44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44" name="TextBox 44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45" name="TextBox 44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46" name="TextBox 44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47" name="TextBox 44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48" name="TextBox 44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49" name="TextBox 44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50" name="TextBox 44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51" name="TextBox 450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52" name="TextBox 45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53" name="TextBox 452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54" name="TextBox 45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55" name="TextBox 454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56" name="TextBox 45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57" name="TextBox 456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58" name="TextBox 457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59" name="TextBox 458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60" name="TextBox 45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61" name="TextBox 460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62" name="TextBox 46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63" name="TextBox 462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64" name="TextBox 46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65" name="TextBox 464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66" name="TextBox 465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67" name="TextBox 466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68" name="TextBox 46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69" name="TextBox 468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70" name="TextBox 46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71" name="TextBox 470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72" name="TextBox 471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73" name="TextBox 472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74" name="TextBox 473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75" name="TextBox 474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76" name="TextBox 47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77" name="TextBox 476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78" name="TextBox 47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79" name="TextBox 478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80" name="TextBox 479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81" name="TextBox 480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82" name="TextBox 481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83" name="TextBox 482"/>
        <xdr:cNvSpPr txBox="1"/>
      </xdr:nvSpPr>
      <xdr:spPr>
        <a:xfrm>
          <a:off x="1708337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84" name="TextBox 483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85" name="TextBox 484"/>
        <xdr:cNvSpPr txBox="1"/>
      </xdr:nvSpPr>
      <xdr:spPr>
        <a:xfrm>
          <a:off x="1679762" y="102774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86" name="TextBox 485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87" name="TextBox 486"/>
        <xdr:cNvSpPr txBox="1"/>
      </xdr:nvSpPr>
      <xdr:spPr>
        <a:xfrm>
          <a:off x="1670237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88" name="TextBox 487"/>
        <xdr:cNvSpPr txBox="1"/>
      </xdr:nvSpPr>
      <xdr:spPr>
        <a:xfrm>
          <a:off x="1792941" y="102774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89" name="TextBox 488"/>
        <xdr:cNvSpPr txBox="1"/>
      </xdr:nvSpPr>
      <xdr:spPr>
        <a:xfrm>
          <a:off x="1670237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90" name="TextBox 489"/>
        <xdr:cNvSpPr txBox="1"/>
      </xdr:nvSpPr>
      <xdr:spPr>
        <a:xfrm>
          <a:off x="1792941" y="102774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91" name="TextBox 490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92" name="TextBox 49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493" name="TextBox 492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94" name="TextBox 49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495" name="TextBox 494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496" name="TextBox 495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497" name="TextBox 496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498" name="TextBox 497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499" name="TextBox 498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00" name="TextBox 49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01" name="TextBox 500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02" name="TextBox 50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03" name="TextBox 502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04" name="TextBox 503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05" name="TextBox 504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06" name="TextBox 505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07" name="TextBox 506"/>
        <xdr:cNvSpPr txBox="1"/>
      </xdr:nvSpPr>
      <xdr:spPr>
        <a:xfrm>
          <a:off x="1708337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08" name="TextBox 507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09" name="TextBox 508"/>
        <xdr:cNvSpPr txBox="1"/>
      </xdr:nvSpPr>
      <xdr:spPr>
        <a:xfrm>
          <a:off x="1679762" y="207168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10" name="TextBox 509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11" name="TextBox 510"/>
        <xdr:cNvSpPr txBox="1"/>
      </xdr:nvSpPr>
      <xdr:spPr>
        <a:xfrm>
          <a:off x="1670237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12" name="TextBox 511"/>
        <xdr:cNvSpPr txBox="1"/>
      </xdr:nvSpPr>
      <xdr:spPr>
        <a:xfrm>
          <a:off x="1792941" y="207168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13" name="TextBox 512"/>
        <xdr:cNvSpPr txBox="1"/>
      </xdr:nvSpPr>
      <xdr:spPr>
        <a:xfrm>
          <a:off x="1670237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14" name="TextBox 513"/>
        <xdr:cNvSpPr txBox="1"/>
      </xdr:nvSpPr>
      <xdr:spPr>
        <a:xfrm>
          <a:off x="1792941" y="207168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15" name="TextBox 51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16" name="TextBox 51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17" name="TextBox 51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18" name="TextBox 51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19" name="TextBox 51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20" name="TextBox 51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21" name="TextBox 52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22" name="TextBox 52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23" name="TextBox 522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24" name="TextBox 523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25" name="TextBox 524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26" name="TextBox 52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27" name="TextBox 526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28" name="TextBox 52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29" name="TextBox 528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30" name="TextBox 529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31" name="TextBox 53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32" name="TextBox 53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33" name="TextBox 532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34" name="TextBox 53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35" name="TextBox 534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36" name="TextBox 53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37" name="TextBox 536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38" name="TextBox 537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39" name="TextBox 53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40" name="TextBox 53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41" name="TextBox 540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42" name="TextBox 541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43" name="TextBox 542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44" name="TextBox 543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45" name="TextBox 544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46" name="TextBox 545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47" name="TextBox 546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48" name="TextBox 547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49" name="TextBox 548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50" name="TextBox 549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51" name="TextBox 550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52" name="TextBox 551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553" name="TextBox 552"/>
        <xdr:cNvSpPr txBox="1"/>
      </xdr:nvSpPr>
      <xdr:spPr>
        <a:xfrm>
          <a:off x="1792941" y="144208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54" name="TextBox 55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55" name="TextBox 5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56" name="TextBox 55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57" name="TextBox 55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58" name="TextBox 55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59" name="TextBox 5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60" name="TextBox 55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61" name="TextBox 56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62" name="TextBox 56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63" name="TextBox 5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64" name="TextBox 56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65" name="TextBox 56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66" name="TextBox 56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67" name="TextBox 5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68" name="TextBox 56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69" name="TextBox 56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70" name="TextBox 56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71" name="TextBox 5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72" name="TextBox 57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73" name="TextBox 57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74" name="TextBox 57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75" name="TextBox 5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76" name="TextBox 57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77" name="TextBox 57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78" name="TextBox 57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79" name="TextBox 5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80" name="TextBox 57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81" name="TextBox 58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82" name="TextBox 58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83" name="TextBox 5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84" name="TextBox 58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85" name="TextBox 58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86" name="TextBox 58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87" name="TextBox 5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88" name="TextBox 58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89" name="TextBox 58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90" name="TextBox 58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91" name="TextBox 5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592" name="TextBox 59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593" name="TextBox 59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594" name="TextBox 59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95" name="TextBox 5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596" name="TextBox 59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97" name="TextBox 59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598" name="TextBox 59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599" name="TextBox 5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00" name="TextBox 59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01" name="TextBox 60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02" name="TextBox 60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03" name="TextBox 6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04" name="TextBox 60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05" name="TextBox 60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06" name="TextBox 60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07" name="TextBox 60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08" name="TextBox 60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09" name="TextBox 60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10" name="TextBox 60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11" name="TextBox 61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12" name="TextBox 61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13" name="TextBox 61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14" name="TextBox 61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15" name="TextBox 61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16" name="TextBox 61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17" name="TextBox 61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18" name="TextBox 61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19" name="TextBox 61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20" name="TextBox 61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21" name="TextBox 62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22" name="TextBox 62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23" name="TextBox 62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24" name="TextBox 62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25" name="TextBox 62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26" name="TextBox 62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27" name="TextBox 62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28" name="TextBox 62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29" name="TextBox 62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30" name="TextBox 62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31" name="TextBox 63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32" name="TextBox 63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33" name="TextBox 63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34" name="TextBox 63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35" name="TextBox 63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36" name="TextBox 63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37" name="TextBox 63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38" name="TextBox 63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39" name="TextBox 63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40" name="TextBox 63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41" name="TextBox 64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42" name="TextBox 64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43" name="TextBox 64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44" name="TextBox 64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45" name="TextBox 64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46" name="TextBox 64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47" name="TextBox 64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48" name="TextBox 64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49" name="TextBox 64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50" name="TextBox 64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51" name="TextBox 65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52" name="TextBox 65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53" name="TextBox 65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54" name="TextBox 65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55" name="TextBox 65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56" name="TextBox 65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57" name="TextBox 65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58" name="TextBox 65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59" name="TextBox 65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60" name="TextBox 65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61" name="TextBox 66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62" name="TextBox 66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63" name="TextBox 66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64" name="TextBox 66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65" name="TextBox 66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66" name="TextBox 665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67" name="TextBox 66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68" name="TextBox 667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69" name="TextBox 66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70" name="TextBox 669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71" name="TextBox 67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72" name="TextBox 671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73" name="TextBox 672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74" name="TextBox 673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75" name="TextBox 67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76" name="TextBox 675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77" name="TextBox 67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78" name="TextBox 677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79" name="TextBox 67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80" name="TextBox 679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81" name="TextBox 680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82" name="TextBox 681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83" name="TextBox 68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84" name="TextBox 683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85" name="TextBox 68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86" name="TextBox 685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87" name="TextBox 686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88" name="TextBox 687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89" name="TextBox 688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90" name="TextBox 689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91" name="TextBox 69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692" name="TextBox 691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93" name="TextBox 69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694" name="TextBox 693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95" name="TextBox 694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696" name="TextBox 695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697" name="TextBox 696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698" name="TextBox 697"/>
        <xdr:cNvSpPr txBox="1"/>
      </xdr:nvSpPr>
      <xdr:spPr>
        <a:xfrm>
          <a:off x="1708337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699" name="TextBox 698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00" name="TextBox 699"/>
        <xdr:cNvSpPr txBox="1"/>
      </xdr:nvSpPr>
      <xdr:spPr>
        <a:xfrm>
          <a:off x="1679762" y="144208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01" name="TextBox 700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02" name="TextBox 701"/>
        <xdr:cNvSpPr txBox="1"/>
      </xdr:nvSpPr>
      <xdr:spPr>
        <a:xfrm>
          <a:off x="1670237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03" name="TextBox 702"/>
        <xdr:cNvSpPr txBox="1"/>
      </xdr:nvSpPr>
      <xdr:spPr>
        <a:xfrm>
          <a:off x="1792941" y="144208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04" name="TextBox 703"/>
        <xdr:cNvSpPr txBox="1"/>
      </xdr:nvSpPr>
      <xdr:spPr>
        <a:xfrm>
          <a:off x="1670237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05" name="TextBox 704"/>
        <xdr:cNvSpPr txBox="1"/>
      </xdr:nvSpPr>
      <xdr:spPr>
        <a:xfrm>
          <a:off x="1792941" y="144208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06" name="TextBox 70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07" name="TextBox 7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08" name="TextBox 70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09" name="TextBox 7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10" name="TextBox 70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11" name="TextBox 7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12" name="TextBox 7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13" name="TextBox 7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14" name="TextBox 7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15" name="TextBox 7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16" name="TextBox 71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17" name="TextBox 71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18" name="TextBox 71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19" name="TextBox 7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20" name="TextBox 71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21" name="TextBox 7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22" name="TextBox 72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23" name="TextBox 72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24" name="TextBox 72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25" name="TextBox 72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26" name="TextBox 72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27" name="TextBox 72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28" name="TextBox 72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29" name="TextBox 72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30" name="TextBox 72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31" name="TextBox 73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32" name="TextBox 73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33" name="TextBox 73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34" name="TextBox 73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35" name="TextBox 73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36" name="TextBox 73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37" name="TextBox 73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38" name="TextBox 73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39" name="TextBox 73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40" name="TextBox 73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41" name="TextBox 74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42" name="TextBox 74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43" name="TextBox 74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744" name="TextBox 743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45" name="TextBox 7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46" name="TextBox 7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47" name="TextBox 7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48" name="TextBox 7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49" name="TextBox 7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50" name="TextBox 7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51" name="TextBox 7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52" name="TextBox 7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53" name="TextBox 7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54" name="TextBox 7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55" name="TextBox 7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56" name="TextBox 7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57" name="TextBox 7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58" name="TextBox 7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59" name="TextBox 7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60" name="TextBox 7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61" name="TextBox 7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62" name="TextBox 7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63" name="TextBox 7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64" name="TextBox 7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65" name="TextBox 7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66" name="TextBox 7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67" name="TextBox 7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68" name="TextBox 7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69" name="TextBox 76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70" name="TextBox 7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71" name="TextBox 77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72" name="TextBox 7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73" name="TextBox 77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74" name="TextBox 7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75" name="TextBox 77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76" name="TextBox 77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77" name="TextBox 77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78" name="TextBox 7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79" name="TextBox 77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80" name="TextBox 7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81" name="TextBox 78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82" name="TextBox 7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83" name="TextBox 78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84" name="TextBox 78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85" name="TextBox 78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86" name="TextBox 7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87" name="TextBox 78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88" name="TextBox 7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89" name="TextBox 78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90" name="TextBox 7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91" name="TextBox 79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792" name="TextBox 79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793" name="TextBox 79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94" name="TextBox 7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795" name="TextBox 79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96" name="TextBox 7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797" name="TextBox 79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798" name="TextBox 7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799" name="TextBox 79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00" name="TextBox 79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01" name="TextBox 80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02" name="TextBox 8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03" name="TextBox 80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04" name="TextBox 8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05" name="TextBox 80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06" name="TextBox 8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07" name="TextBox 80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08" name="TextBox 80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09" name="TextBox 80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10" name="TextBox 8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11" name="TextBox 81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12" name="TextBox 8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13" name="TextBox 81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14" name="TextBox 8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15" name="TextBox 81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16" name="TextBox 81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17" name="TextBox 8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18" name="TextBox 8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19" name="TextBox 8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20" name="TextBox 8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21" name="TextBox 8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22" name="TextBox 8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23" name="TextBox 8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24" name="TextBox 8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25" name="TextBox 8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26" name="TextBox 8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27" name="TextBox 8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28" name="TextBox 8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29" name="TextBox 8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30" name="TextBox 8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31" name="TextBox 8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32" name="TextBox 8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33" name="TextBox 8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34" name="TextBox 8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35" name="TextBox 8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36" name="TextBox 8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37" name="TextBox 8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38" name="TextBox 8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39" name="TextBox 8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40" name="TextBox 8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41" name="TextBox 8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42" name="TextBox 8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43" name="TextBox 8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44" name="TextBox 8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45" name="TextBox 8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46" name="TextBox 8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47" name="TextBox 8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48" name="TextBox 8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49" name="TextBox 8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50" name="TextBox 8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51" name="TextBox 8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52" name="TextBox 8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53" name="TextBox 8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54" name="TextBox 8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55" name="TextBox 8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56" name="TextBox 8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57" name="TextBox 8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58" name="TextBox 8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59" name="TextBox 8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60" name="TextBox 8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61" name="TextBox 8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62" name="TextBox 8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63" name="TextBox 8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64" name="TextBox 8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65" name="TextBox 8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66" name="TextBox 8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67" name="TextBox 8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68" name="TextBox 8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69" name="TextBox 8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70" name="TextBox 8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71" name="TextBox 8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72" name="TextBox 8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73" name="TextBox 8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74" name="TextBox 8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75" name="TextBox 8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76" name="TextBox 8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77" name="TextBox 8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78" name="TextBox 8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79" name="TextBox 8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80" name="TextBox 8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81" name="TextBox 8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82" name="TextBox 8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83" name="TextBox 8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84" name="TextBox 8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85" name="TextBox 8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86" name="TextBox 8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87" name="TextBox 8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88" name="TextBox 8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89" name="TextBox 8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90" name="TextBox 8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91" name="TextBox 8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92" name="TextBox 8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893" name="TextBox 8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94" name="TextBox 8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895" name="TextBox 8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896" name="TextBox 8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897" name="TextBox 89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898" name="TextBox 8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899" name="TextBox 89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00" name="TextBox 8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01" name="TextBox 90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02" name="TextBox 9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03" name="TextBox 90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04" name="TextBox 90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05" name="TextBox 9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06" name="TextBox 9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07" name="TextBox 906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08" name="TextBox 90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09" name="TextBox 908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10" name="TextBox 9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11" name="TextBox 910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12" name="TextBox 9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13" name="TextBox 91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14" name="TextBox 91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15" name="TextBox 914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16" name="TextBox 91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17" name="TextBox 916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18" name="TextBox 91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19" name="TextBox 918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20" name="TextBox 91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21" name="TextBox 92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22" name="TextBox 92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23" name="TextBox 92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24" name="TextBox 92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25" name="TextBox 92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26" name="TextBox 92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27" name="TextBox 92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28" name="TextBox 92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29" name="TextBox 92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30" name="TextBox 92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31" name="TextBox 93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32" name="TextBox 93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33" name="TextBox 932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34" name="TextBox 933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935" name="TextBox 934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36" name="TextBox 9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37" name="TextBox 9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38" name="TextBox 9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39" name="TextBox 9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40" name="TextBox 9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41" name="TextBox 9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42" name="TextBox 9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43" name="TextBox 9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44" name="TextBox 9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45" name="TextBox 9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46" name="TextBox 9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47" name="TextBox 9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48" name="TextBox 9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49" name="TextBox 9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50" name="TextBox 9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51" name="TextBox 9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52" name="TextBox 9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53" name="TextBox 9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54" name="TextBox 9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55" name="TextBox 9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56" name="TextBox 9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57" name="TextBox 9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58" name="TextBox 9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59" name="TextBox 9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60" name="TextBox 9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61" name="TextBox 9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62" name="TextBox 9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63" name="TextBox 9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64" name="TextBox 9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65" name="TextBox 9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66" name="TextBox 9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67" name="TextBox 9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68" name="TextBox 9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69" name="TextBox 9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70" name="TextBox 9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71" name="TextBox 9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72" name="TextBox 9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73" name="TextBox 9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74" name="TextBox 9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75" name="TextBox 9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76" name="TextBox 9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77" name="TextBox 9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78" name="TextBox 9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79" name="TextBox 9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80" name="TextBox 9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81" name="TextBox 9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82" name="TextBox 9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83" name="TextBox 9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84" name="TextBox 9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85" name="TextBox 9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86" name="TextBox 9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87" name="TextBox 9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88" name="TextBox 9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89" name="TextBox 9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90" name="TextBox 9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91" name="TextBox 9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992" name="TextBox 9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93" name="TextBox 9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994" name="TextBox 9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95" name="TextBox 9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996" name="TextBox 9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997" name="TextBox 9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998" name="TextBox 9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999" name="TextBox 9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00" name="TextBox 9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01" name="TextBox 10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02" name="TextBox 10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03" name="TextBox 10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04" name="TextBox 10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05" name="TextBox 10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06" name="TextBox 10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07" name="TextBox 10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08" name="TextBox 10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09" name="TextBox 10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10" name="TextBox 10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11" name="TextBox 10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12" name="TextBox 10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13" name="TextBox 10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14" name="TextBox 10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15" name="TextBox 10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16" name="TextBox 10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17" name="TextBox 10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18" name="TextBox 10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19" name="TextBox 10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20" name="TextBox 10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21" name="TextBox 10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22" name="TextBox 10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23" name="TextBox 10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24" name="TextBox 10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25" name="TextBox 10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26" name="TextBox 10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27" name="TextBox 10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28" name="TextBox 10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29" name="TextBox 10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30" name="TextBox 10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31" name="TextBox 10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32" name="TextBox 10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33" name="TextBox 10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34" name="TextBox 10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35" name="TextBox 10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36" name="TextBox 10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37" name="TextBox 10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38" name="TextBox 10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39" name="TextBox 10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40" name="TextBox 10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41" name="TextBox 10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42" name="TextBox 10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43" name="TextBox 10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44" name="TextBox 10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45" name="TextBox 10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46" name="TextBox 10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47" name="TextBox 10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48" name="TextBox 10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49" name="TextBox 10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50" name="TextBox 10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51" name="TextBox 10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52" name="TextBox 10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53" name="TextBox 10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54" name="TextBox 10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55" name="TextBox 10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56" name="TextBox 10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57" name="TextBox 10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58" name="TextBox 10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59" name="TextBox 10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60" name="TextBox 10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61" name="TextBox 10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62" name="TextBox 10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63" name="TextBox 10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64" name="TextBox 106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65" name="TextBox 10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66" name="TextBox 106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67" name="TextBox 10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68" name="TextBox 106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69" name="TextBox 10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70" name="TextBox 106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71" name="TextBox 107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72" name="TextBox 107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73" name="TextBox 10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74" name="TextBox 107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75" name="TextBox 10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76" name="TextBox 107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77" name="TextBox 10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78" name="TextBox 107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79" name="TextBox 107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80" name="TextBox 107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81" name="TextBox 10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82" name="TextBox 108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83" name="TextBox 10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84" name="TextBox 108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85" name="TextBox 10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86" name="TextBox 108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87" name="TextBox 108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088" name="TextBox 1087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089" name="TextBox 1088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090" name="TextBox 108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091" name="TextBox 1090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092" name="TextBox 109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93" name="TextBox 10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094" name="TextBox 109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95" name="TextBox 109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096" name="TextBox 109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097" name="TextBox 10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098" name="TextBox 109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099" name="TextBox 109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00" name="TextBox 109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01" name="TextBox 110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02" name="TextBox 1101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03" name="TextBox 110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04" name="TextBox 1103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05" name="TextBox 11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06" name="TextBox 1105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07" name="TextBox 11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08" name="TextBox 110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09" name="TextBox 110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10" name="TextBox 1109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11" name="TextBox 111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12" name="TextBox 1111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13" name="TextBox 111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14" name="TextBox 1113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15" name="TextBox 111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16" name="TextBox 111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17" name="TextBox 111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18" name="TextBox 111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19" name="TextBox 111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20" name="TextBox 111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21" name="TextBox 112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22" name="TextBox 112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23" name="TextBox 112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24" name="TextBox 112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25" name="TextBox 112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26" name="TextBox 112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27" name="TextBox 112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28" name="TextBox 1127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29" name="TextBox 1128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130" name="TextBox 1129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31" name="TextBox 113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32" name="TextBox 11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33" name="TextBox 113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34" name="TextBox 11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35" name="TextBox 113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36" name="TextBox 11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37" name="TextBox 113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38" name="TextBox 113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39" name="TextBox 113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40" name="TextBox 11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41" name="TextBox 114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42" name="TextBox 11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43" name="TextBox 114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44" name="TextBox 11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45" name="TextBox 114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46" name="TextBox 114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47" name="TextBox 114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48" name="TextBox 11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49" name="TextBox 114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50" name="TextBox 11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51" name="TextBox 115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52" name="TextBox 11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53" name="TextBox 115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54" name="TextBox 115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55" name="TextBox 115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56" name="TextBox 11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57" name="TextBox 115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58" name="TextBox 11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59" name="TextBox 115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60" name="TextBox 11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61" name="TextBox 116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62" name="TextBox 116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63" name="TextBox 116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64" name="TextBox 11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65" name="TextBox 116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66" name="TextBox 11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67" name="TextBox 116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68" name="TextBox 11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69" name="TextBox 116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70" name="TextBox 116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71" name="TextBox 117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72" name="TextBox 11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73" name="TextBox 117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74" name="TextBox 11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75" name="TextBox 117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76" name="TextBox 11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77" name="TextBox 117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78" name="TextBox 117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79" name="TextBox 117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80" name="TextBox 11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81" name="TextBox 118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82" name="TextBox 11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83" name="TextBox 118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84" name="TextBox 11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85" name="TextBox 118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86" name="TextBox 118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87" name="TextBox 118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88" name="TextBox 118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89" name="TextBox 118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90" name="TextBox 11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91" name="TextBox 119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92" name="TextBox 11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193" name="TextBox 119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194" name="TextBox 119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195" name="TextBox 119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96" name="TextBox 119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197" name="TextBox 119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198" name="TextBox 11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199" name="TextBox 119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00" name="TextBox 11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01" name="TextBox 120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02" name="TextBox 120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03" name="TextBox 120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04" name="TextBox 120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05" name="TextBox 120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06" name="TextBox 12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07" name="TextBox 120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08" name="TextBox 12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09" name="TextBox 120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10" name="TextBox 120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11" name="TextBox 121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12" name="TextBox 121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13" name="TextBox 121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14" name="TextBox 12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15" name="TextBox 121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16" name="TextBox 12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17" name="TextBox 121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18" name="TextBox 121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19" name="TextBox 121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20" name="TextBox 12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21" name="TextBox 122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22" name="TextBox 12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23" name="TextBox 122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24" name="TextBox 12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25" name="TextBox 122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26" name="TextBox 122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27" name="TextBox 122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28" name="TextBox 12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29" name="TextBox 122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30" name="TextBox 12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31" name="TextBox 123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32" name="TextBox 12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33" name="TextBox 123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34" name="TextBox 123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35" name="TextBox 123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36" name="TextBox 12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37" name="TextBox 123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38" name="TextBox 12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39" name="TextBox 123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40" name="TextBox 12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41" name="TextBox 124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42" name="TextBox 124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43" name="TextBox 124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44" name="TextBox 12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45" name="TextBox 124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46" name="TextBox 12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47" name="TextBox 124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48" name="TextBox 12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49" name="TextBox 124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50" name="TextBox 124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51" name="TextBox 125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52" name="TextBox 12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53" name="TextBox 125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54" name="TextBox 12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55" name="TextBox 125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56" name="TextBox 12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57" name="TextBox 125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58" name="TextBox 125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59" name="TextBox 125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60" name="TextBox 12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61" name="TextBox 126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62" name="TextBox 12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63" name="TextBox 126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64" name="TextBox 12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65" name="TextBox 126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66" name="TextBox 126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67" name="TextBox 126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68" name="TextBox 12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69" name="TextBox 126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70" name="TextBox 12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71" name="TextBox 127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72" name="TextBox 127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73" name="TextBox 127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74" name="TextBox 127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75" name="TextBox 127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76" name="TextBox 12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77" name="TextBox 127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78" name="TextBox 12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79" name="TextBox 127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80" name="TextBox 127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81" name="TextBox 128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82" name="TextBox 128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83" name="TextBox 12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84" name="TextBox 12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85" name="TextBox 12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86" name="TextBox 12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87" name="TextBox 12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88" name="TextBox 12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89" name="TextBox 12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90" name="TextBox 12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91" name="TextBox 129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292" name="TextBox 129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293" name="TextBox 129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94" name="TextBox 12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295" name="TextBox 129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96" name="TextBox 12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297" name="TextBox 129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298" name="TextBox 129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299" name="TextBox 129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00" name="TextBox 129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01" name="TextBox 130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02" name="TextBox 13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03" name="TextBox 130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04" name="TextBox 13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05" name="TextBox 130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06" name="TextBox 130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07" name="TextBox 13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08" name="TextBox 13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09" name="TextBox 130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10" name="TextBox 130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11" name="TextBox 131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12" name="TextBox 131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13" name="TextBox 131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14" name="TextBox 131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15" name="TextBox 131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16" name="TextBox 131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17" name="TextBox 131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18" name="TextBox 131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19" name="TextBox 131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20" name="TextBox 131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321" name="TextBox 132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22" name="TextBox 132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23" name="TextBox 13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24" name="TextBox 132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25" name="TextBox 13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26" name="TextBox 132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27" name="TextBox 13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28" name="TextBox 132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29" name="TextBox 132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30" name="TextBox 132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31" name="TextBox 13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32" name="TextBox 133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33" name="TextBox 13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34" name="TextBox 133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35" name="TextBox 13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36" name="TextBox 133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37" name="TextBox 133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38" name="TextBox 133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39" name="TextBox 13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40" name="TextBox 133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41" name="TextBox 13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42" name="TextBox 134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43" name="TextBox 13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44" name="TextBox 134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45" name="TextBox 134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46" name="TextBox 134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47" name="TextBox 13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48" name="TextBox 134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49" name="TextBox 13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50" name="TextBox 134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51" name="TextBox 13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52" name="TextBox 135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53" name="TextBox 135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54" name="TextBox 135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55" name="TextBox 13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56" name="TextBox 135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57" name="TextBox 13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58" name="TextBox 135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59" name="TextBox 13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60" name="TextBox 135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61" name="TextBox 136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62" name="TextBox 136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63" name="TextBox 13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64" name="TextBox 136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65" name="TextBox 13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66" name="TextBox 136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67" name="TextBox 13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68" name="TextBox 136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69" name="TextBox 136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70" name="TextBox 136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71" name="TextBox 13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72" name="TextBox 137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73" name="TextBox 13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74" name="TextBox 137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75" name="TextBox 137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76" name="TextBox 137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77" name="TextBox 137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78" name="TextBox 137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79" name="TextBox 13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80" name="TextBox 137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81" name="TextBox 13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82" name="TextBox 138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83" name="TextBox 138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84" name="TextBox 138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85" name="TextBox 138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86" name="TextBox 138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87" name="TextBox 13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88" name="TextBox 138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89" name="TextBox 13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90" name="TextBox 138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91" name="TextBox 139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392" name="TextBox 139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393" name="TextBox 139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394" name="TextBox 139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95" name="TextBox 13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396" name="TextBox 139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97" name="TextBox 13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398" name="TextBox 139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399" name="TextBox 139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00" name="TextBox 139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01" name="TextBox 140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02" name="TextBox 140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03" name="TextBox 14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04" name="TextBox 140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05" name="TextBox 14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06" name="TextBox 140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07" name="TextBox 140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08" name="TextBox 140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09" name="TextBox 140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10" name="TextBox 140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11" name="TextBox 14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12" name="TextBox 141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13" name="TextBox 14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14" name="TextBox 141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15" name="TextBox 14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16" name="TextBox 141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17" name="TextBox 141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18" name="TextBox 141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19" name="TextBox 14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20" name="TextBox 141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21" name="TextBox 14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22" name="TextBox 142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23" name="TextBox 14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24" name="TextBox 142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25" name="TextBox 142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26" name="TextBox 142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27" name="TextBox 14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28" name="TextBox 142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29" name="TextBox 14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30" name="TextBox 142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31" name="TextBox 14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32" name="TextBox 143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33" name="TextBox 143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34" name="TextBox 143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35" name="TextBox 14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36" name="TextBox 143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37" name="TextBox 14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38" name="TextBox 143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39" name="TextBox 14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40" name="TextBox 143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41" name="TextBox 144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42" name="TextBox 144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43" name="TextBox 14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44" name="TextBox 144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45" name="TextBox 14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46" name="TextBox 144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47" name="TextBox 14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48" name="TextBox 144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49" name="TextBox 144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50" name="TextBox 144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51" name="TextBox 14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52" name="TextBox 145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53" name="TextBox 14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54" name="TextBox 145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55" name="TextBox 14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56" name="TextBox 145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57" name="TextBox 145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58" name="TextBox 145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59" name="TextBox 14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60" name="TextBox 145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61" name="TextBox 14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62" name="TextBox 146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63" name="TextBox 14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64" name="TextBox 146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65" name="TextBox 146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66" name="TextBox 146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67" name="TextBox 146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68" name="TextBox 146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69" name="TextBox 14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70" name="TextBox 146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71" name="TextBox 14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72" name="TextBox 147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73" name="TextBox 147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474" name="TextBox 1473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475" name="TextBox 1474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476" name="TextBox 1475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477" name="TextBox 1476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78" name="TextBox 147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79" name="TextBox 147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80" name="TextBox 147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81" name="TextBox 148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82" name="TextBox 148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83" name="TextBox 148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84" name="TextBox 148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85" name="TextBox 148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86" name="TextBox 1485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87" name="TextBox 1486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88" name="TextBox 1487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89" name="TextBox 148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90" name="TextBox 1489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91" name="TextBox 149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492" name="TextBox 1491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93" name="TextBox 1492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494" name="TextBox 149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495" name="TextBox 149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496" name="TextBox 1495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97" name="TextBox 149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498" name="TextBox 1497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499" name="TextBox 149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00" name="TextBox 1499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01" name="TextBox 1500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02" name="TextBox 150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03" name="TextBox 150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04" name="TextBox 1503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05" name="TextBox 1504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06" name="TextBox 1505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07" name="TextBox 1506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08" name="TextBox 1507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09" name="TextBox 1508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10" name="TextBox 1509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11" name="TextBox 1510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12" name="TextBox 1511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13" name="TextBox 1512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14" name="TextBox 1513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15" name="TextBox 1514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516" name="TextBox 1515"/>
        <xdr:cNvSpPr txBox="1"/>
      </xdr:nvSpPr>
      <xdr:spPr>
        <a:xfrm>
          <a:off x="1792941" y="74199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17" name="TextBox 151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18" name="TextBox 15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19" name="TextBox 151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20" name="TextBox 151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21" name="TextBox 152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22" name="TextBox 15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23" name="TextBox 152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24" name="TextBox 152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25" name="TextBox 152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26" name="TextBox 15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27" name="TextBox 152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28" name="TextBox 152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29" name="TextBox 152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30" name="TextBox 15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31" name="TextBox 153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32" name="TextBox 153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33" name="TextBox 153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34" name="TextBox 15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35" name="TextBox 153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36" name="TextBox 153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37" name="TextBox 153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38" name="TextBox 15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39" name="TextBox 153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40" name="TextBox 153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41" name="TextBox 154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42" name="TextBox 15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43" name="TextBox 154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44" name="TextBox 154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45" name="TextBox 154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46" name="TextBox 15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47" name="TextBox 154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48" name="TextBox 154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49" name="TextBox 154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50" name="TextBox 15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51" name="TextBox 155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52" name="TextBox 155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53" name="TextBox 155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54" name="TextBox 15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55" name="TextBox 155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56" name="TextBox 155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57" name="TextBox 155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58" name="TextBox 15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59" name="TextBox 155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60" name="TextBox 155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61" name="TextBox 156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62" name="TextBox 15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63" name="TextBox 156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64" name="TextBox 156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65" name="TextBox 156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66" name="TextBox 15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67" name="TextBox 156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68" name="TextBox 156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69" name="TextBox 156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70" name="TextBox 156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71" name="TextBox 157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72" name="TextBox 157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73" name="TextBox 157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74" name="TextBox 157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75" name="TextBox 157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76" name="TextBox 157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77" name="TextBox 157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78" name="TextBox 157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79" name="TextBox 157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80" name="TextBox 157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81" name="TextBox 158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82" name="TextBox 158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83" name="TextBox 158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84" name="TextBox 158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85" name="TextBox 158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86" name="TextBox 158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87" name="TextBox 158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88" name="TextBox 158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89" name="TextBox 158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90" name="TextBox 158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91" name="TextBox 159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92" name="TextBox 159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593" name="TextBox 159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94" name="TextBox 159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595" name="TextBox 159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596" name="TextBox 159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597" name="TextBox 159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598" name="TextBox 159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599" name="TextBox 159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00" name="TextBox 159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01" name="TextBox 160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02" name="TextBox 160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03" name="TextBox 160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04" name="TextBox 160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05" name="TextBox 160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06" name="TextBox 160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07" name="TextBox 160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08" name="TextBox 160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09" name="TextBox 160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10" name="TextBox 160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11" name="TextBox 161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12" name="TextBox 161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13" name="TextBox 161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14" name="TextBox 161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15" name="TextBox 161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16" name="TextBox 161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17" name="TextBox 161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18" name="TextBox 161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19" name="TextBox 161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20" name="TextBox 161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21" name="TextBox 162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22" name="TextBox 162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23" name="TextBox 162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24" name="TextBox 162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25" name="TextBox 162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26" name="TextBox 162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27" name="TextBox 162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28" name="TextBox 162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29" name="TextBox 1628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30" name="TextBox 162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31" name="TextBox 1630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32" name="TextBox 163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33" name="TextBox 1632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34" name="TextBox 163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35" name="TextBox 1634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36" name="TextBox 1635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37" name="TextBox 1636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38" name="TextBox 163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39" name="TextBox 1638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40" name="TextBox 163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41" name="TextBox 1640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42" name="TextBox 164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43" name="TextBox 1642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44" name="TextBox 1643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45" name="TextBox 1644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46" name="TextBox 164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47" name="TextBox 1646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48" name="TextBox 164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49" name="TextBox 1648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50" name="TextBox 1649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51" name="TextBox 1650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52" name="TextBox 1651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53" name="TextBox 1652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54" name="TextBox 165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55" name="TextBox 1654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56" name="TextBox 165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57" name="TextBox 1656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58" name="TextBox 1657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59" name="TextBox 1658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60" name="TextBox 1659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61" name="TextBox 1660"/>
        <xdr:cNvSpPr txBox="1"/>
      </xdr:nvSpPr>
      <xdr:spPr>
        <a:xfrm>
          <a:off x="1708337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62" name="TextBox 1661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63" name="TextBox 1662"/>
        <xdr:cNvSpPr txBox="1"/>
      </xdr:nvSpPr>
      <xdr:spPr>
        <a:xfrm>
          <a:off x="1679762" y="74199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64" name="TextBox 1663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65" name="TextBox 1664"/>
        <xdr:cNvSpPr txBox="1"/>
      </xdr:nvSpPr>
      <xdr:spPr>
        <a:xfrm>
          <a:off x="1670237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66" name="TextBox 1665"/>
        <xdr:cNvSpPr txBox="1"/>
      </xdr:nvSpPr>
      <xdr:spPr>
        <a:xfrm>
          <a:off x="1792941" y="74199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67" name="TextBox 1666"/>
        <xdr:cNvSpPr txBox="1"/>
      </xdr:nvSpPr>
      <xdr:spPr>
        <a:xfrm>
          <a:off x="1670237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68" name="TextBox 1667"/>
        <xdr:cNvSpPr txBox="1"/>
      </xdr:nvSpPr>
      <xdr:spPr>
        <a:xfrm>
          <a:off x="1792941" y="7419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669" name="TextBox 1668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55111"/>
    <xdr:sp macro="" textlink="">
      <xdr:nvSpPr>
        <xdr:cNvPr id="1670" name="TextBox 1669"/>
        <xdr:cNvSpPr txBox="1"/>
      </xdr:nvSpPr>
      <xdr:spPr>
        <a:xfrm>
          <a:off x="1670237" y="74199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55111"/>
    <xdr:sp macro="" textlink="">
      <xdr:nvSpPr>
        <xdr:cNvPr id="1672" name="TextBox 1671"/>
        <xdr:cNvSpPr txBox="1"/>
      </xdr:nvSpPr>
      <xdr:spPr>
        <a:xfrm>
          <a:off x="1792941" y="71622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73" name="TextBox 167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74" name="TextBox 167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75" name="TextBox 167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76" name="TextBox 167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77" name="TextBox 167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78" name="TextBox 167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79" name="TextBox 167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80" name="TextBox 167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81" name="TextBox 1680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82" name="TextBox 1681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83" name="TextBox 1682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84" name="TextBox 168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85" name="TextBox 1684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86" name="TextBox 168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87" name="TextBox 1686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88" name="TextBox 1687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89" name="TextBox 168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90" name="TextBox 168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91" name="TextBox 1690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92" name="TextBox 169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693" name="TextBox 1692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94" name="TextBox 169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695" name="TextBox 1694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696" name="TextBox 1695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697" name="TextBox 169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698" name="TextBox 169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699" name="TextBox 1698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00" name="TextBox 1699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01" name="TextBox 1700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02" name="TextBox 1701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03" name="TextBox 1702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04" name="TextBox 1703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05" name="TextBox 1704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06" name="TextBox 1705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07" name="TextBox 1706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08" name="TextBox 1707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09" name="TextBox 1708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10" name="TextBox 1709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711" name="TextBox 1710"/>
        <xdr:cNvSpPr txBox="1"/>
      </xdr:nvSpPr>
      <xdr:spPr>
        <a:xfrm>
          <a:off x="1792941" y="280511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12" name="TextBox 171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13" name="TextBox 17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14" name="TextBox 171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15" name="TextBox 171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16" name="TextBox 171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17" name="TextBox 17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18" name="TextBox 171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19" name="TextBox 171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20" name="TextBox 171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21" name="TextBox 17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22" name="TextBox 172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23" name="TextBox 172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24" name="TextBox 172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25" name="TextBox 17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26" name="TextBox 172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27" name="TextBox 172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28" name="TextBox 172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29" name="TextBox 17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30" name="TextBox 172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31" name="TextBox 173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32" name="TextBox 173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33" name="TextBox 17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34" name="TextBox 173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35" name="TextBox 173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36" name="TextBox 173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37" name="TextBox 17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38" name="TextBox 173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39" name="TextBox 173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40" name="TextBox 173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41" name="TextBox 17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42" name="TextBox 174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43" name="TextBox 174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44" name="TextBox 174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45" name="TextBox 17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46" name="TextBox 174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47" name="TextBox 174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48" name="TextBox 174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49" name="TextBox 17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50" name="TextBox 174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51" name="TextBox 175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52" name="TextBox 175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53" name="TextBox 17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54" name="TextBox 175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55" name="TextBox 175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56" name="TextBox 175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57" name="TextBox 17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58" name="TextBox 175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59" name="TextBox 175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60" name="TextBox 175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61" name="TextBox 17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62" name="TextBox 176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63" name="TextBox 176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64" name="TextBox 176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65" name="TextBox 176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66" name="TextBox 176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67" name="TextBox 176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68" name="TextBox 176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69" name="TextBox 176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70" name="TextBox 176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71" name="TextBox 177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72" name="TextBox 177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73" name="TextBox 177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74" name="TextBox 177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75" name="TextBox 177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76" name="TextBox 177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77" name="TextBox 177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78" name="TextBox 177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79" name="TextBox 177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80" name="TextBox 177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81" name="TextBox 178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82" name="TextBox 178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83" name="TextBox 178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84" name="TextBox 178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85" name="TextBox 178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86" name="TextBox 178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87" name="TextBox 178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88" name="TextBox 178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89" name="TextBox 178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90" name="TextBox 178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91" name="TextBox 179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792" name="TextBox 179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93" name="TextBox 179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794" name="TextBox 179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95" name="TextBox 179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796" name="TextBox 179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797" name="TextBox 179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798" name="TextBox 179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799" name="TextBox 179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00" name="TextBox 179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01" name="TextBox 180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02" name="TextBox 180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03" name="TextBox 180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04" name="TextBox 180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05" name="TextBox 180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06" name="TextBox 180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07" name="TextBox 180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08" name="TextBox 180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09" name="TextBox 180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10" name="TextBox 180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11" name="TextBox 181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12" name="TextBox 181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13" name="TextBox 181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14" name="TextBox 181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15" name="TextBox 181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16" name="TextBox 181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17" name="TextBox 181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18" name="TextBox 181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19" name="TextBox 181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20" name="TextBox 181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21" name="TextBox 182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22" name="TextBox 182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23" name="TextBox 182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24" name="TextBox 1823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25" name="TextBox 182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26" name="TextBox 1825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27" name="TextBox 182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28" name="TextBox 1827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29" name="TextBox 182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30" name="TextBox 1829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31" name="TextBox 1830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32" name="TextBox 1831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33" name="TextBox 183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34" name="TextBox 1833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35" name="TextBox 183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36" name="TextBox 1835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37" name="TextBox 183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38" name="TextBox 1837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39" name="TextBox 1838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40" name="TextBox 1839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41" name="TextBox 184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42" name="TextBox 1841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43" name="TextBox 184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44" name="TextBox 1843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45" name="TextBox 1844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46" name="TextBox 1845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47" name="TextBox 1846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48" name="TextBox 1847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49" name="TextBox 184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50" name="TextBox 1849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51" name="TextBox 185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52" name="TextBox 1851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53" name="TextBox 1852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54" name="TextBox 1853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55" name="TextBox 1854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56" name="TextBox 1855"/>
        <xdr:cNvSpPr txBox="1"/>
      </xdr:nvSpPr>
      <xdr:spPr>
        <a:xfrm>
          <a:off x="1708337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57" name="TextBox 1856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58" name="TextBox 1857"/>
        <xdr:cNvSpPr txBox="1"/>
      </xdr:nvSpPr>
      <xdr:spPr>
        <a:xfrm>
          <a:off x="1679762" y="280511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59" name="TextBox 1858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60" name="TextBox 1859"/>
        <xdr:cNvSpPr txBox="1"/>
      </xdr:nvSpPr>
      <xdr:spPr>
        <a:xfrm>
          <a:off x="1670237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61" name="TextBox 1860"/>
        <xdr:cNvSpPr txBox="1"/>
      </xdr:nvSpPr>
      <xdr:spPr>
        <a:xfrm>
          <a:off x="1792941" y="28051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62" name="TextBox 1861"/>
        <xdr:cNvSpPr txBox="1"/>
      </xdr:nvSpPr>
      <xdr:spPr>
        <a:xfrm>
          <a:off x="1670237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63" name="TextBox 1862"/>
        <xdr:cNvSpPr txBox="1"/>
      </xdr:nvSpPr>
      <xdr:spPr>
        <a:xfrm>
          <a:off x="1792941" y="280511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64" name="TextBox 186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65" name="TextBox 186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66" name="TextBox 186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67" name="TextBox 186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68" name="TextBox 186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69" name="TextBox 186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70" name="TextBox 186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71" name="TextBox 187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72" name="TextBox 187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73" name="TextBox 187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74" name="TextBox 187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75" name="TextBox 187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76" name="TextBox 187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77" name="TextBox 187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78" name="TextBox 187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79" name="TextBox 187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80" name="TextBox 187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81" name="TextBox 188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82" name="TextBox 188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83" name="TextBox 188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84" name="TextBox 188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85" name="TextBox 188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86" name="TextBox 188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87" name="TextBox 188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88" name="TextBox 188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89" name="TextBox 188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890" name="TextBox 188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91" name="TextBox 189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892" name="TextBox 189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93" name="TextBox 189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894" name="TextBox 189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895" name="TextBox 189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96" name="TextBox 189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97" name="TextBox 189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898" name="TextBox 189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899" name="TextBox 189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00" name="TextBox 189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01" name="TextBox 190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1902" name="TextBox 1901"/>
        <xdr:cNvSpPr txBox="1"/>
      </xdr:nvSpPr>
      <xdr:spPr>
        <a:xfrm>
          <a:off x="1735791" y="196596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03" name="TextBox 190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04" name="TextBox 190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05" name="TextBox 190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06" name="TextBox 190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07" name="TextBox 190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08" name="TextBox 190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09" name="TextBox 190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10" name="TextBox 190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11" name="TextBox 191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12" name="TextBox 191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13" name="TextBox 191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14" name="TextBox 191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15" name="TextBox 191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16" name="TextBox 191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17" name="TextBox 191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18" name="TextBox 191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19" name="TextBox 191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20" name="TextBox 191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21" name="TextBox 192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22" name="TextBox 192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23" name="TextBox 192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24" name="TextBox 192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25" name="TextBox 192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26" name="TextBox 192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27" name="TextBox 192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28" name="TextBox 192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29" name="TextBox 192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30" name="TextBox 192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31" name="TextBox 193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32" name="TextBox 193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33" name="TextBox 193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34" name="TextBox 193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35" name="TextBox 193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36" name="TextBox 193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37" name="TextBox 193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38" name="TextBox 193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39" name="TextBox 193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40" name="TextBox 193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41" name="TextBox 194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42" name="TextBox 194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43" name="TextBox 194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44" name="TextBox 194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45" name="TextBox 194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46" name="TextBox 194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47" name="TextBox 194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48" name="TextBox 194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49" name="TextBox 194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50" name="TextBox 194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51" name="TextBox 195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52" name="TextBox 195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53" name="TextBox 195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54" name="TextBox 195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55" name="TextBox 195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56" name="TextBox 195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57" name="TextBox 195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58" name="TextBox 195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59" name="TextBox 195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60" name="TextBox 195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61" name="TextBox 196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62" name="TextBox 196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63" name="TextBox 196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64" name="TextBox 196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65" name="TextBox 196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66" name="TextBox 196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67" name="TextBox 196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68" name="TextBox 196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69" name="TextBox 196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70" name="TextBox 196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71" name="TextBox 197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72" name="TextBox 197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73" name="TextBox 197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74" name="TextBox 197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75" name="TextBox 197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76" name="TextBox 197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77" name="TextBox 197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78" name="TextBox 197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79" name="TextBox 197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80" name="TextBox 197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81" name="TextBox 198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82" name="TextBox 198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83" name="TextBox 198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84" name="TextBox 198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85" name="TextBox 198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86" name="TextBox 198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87" name="TextBox 198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88" name="TextBox 198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89" name="TextBox 198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90" name="TextBox 198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91" name="TextBox 199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92" name="TextBox 199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1993" name="TextBox 199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94" name="TextBox 199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1995" name="TextBox 199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1996" name="TextBox 199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1997" name="TextBox 199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1998" name="TextBox 199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1999" name="TextBox 199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00" name="TextBox 199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01" name="TextBox 200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02" name="TextBox 200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03" name="TextBox 200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04" name="TextBox 200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05" name="TextBox 200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06" name="TextBox 200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07" name="TextBox 200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08" name="TextBox 200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09" name="TextBox 200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10" name="TextBox 200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11" name="TextBox 201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12" name="TextBox 201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13" name="TextBox 201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14" name="TextBox 201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15" name="TextBox 201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16" name="TextBox 201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17" name="TextBox 201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18" name="TextBox 201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19" name="TextBox 201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20" name="TextBox 201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21" name="TextBox 202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22" name="TextBox 202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23" name="TextBox 202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24" name="TextBox 202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25" name="TextBox 202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26" name="TextBox 202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27" name="TextBox 202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28" name="TextBox 202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29" name="TextBox 202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30" name="TextBox 202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31" name="TextBox 203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32" name="TextBox 203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33" name="TextBox 203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34" name="TextBox 203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35" name="TextBox 203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36" name="TextBox 203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37" name="TextBox 203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38" name="TextBox 203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39" name="TextBox 2038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40" name="TextBox 203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41" name="TextBox 2040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42" name="TextBox 204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43" name="TextBox 2042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44" name="TextBox 204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45" name="TextBox 2044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46" name="TextBox 2045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47" name="TextBox 2046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48" name="TextBox 204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49" name="TextBox 2048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50" name="TextBox 204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51" name="TextBox 2050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52" name="TextBox 205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53" name="TextBox 205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54" name="TextBox 205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55" name="TextBox 205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56" name="TextBox 205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57" name="TextBox 205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58" name="TextBox 205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59" name="TextBox 205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60" name="TextBox 205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61" name="TextBox 206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62" name="TextBox 206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63" name="TextBox 2062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64" name="TextBox 2063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65" name="TextBox 2064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66" name="TextBox 206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67" name="TextBox 2066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68" name="TextBox 206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69" name="TextBox 2068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70" name="TextBox 2069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71" name="TextBox 207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72" name="TextBox 207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73" name="TextBox 2072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74" name="TextBox 207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75" name="TextBox 2074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76" name="TextBox 207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77" name="TextBox 2076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78" name="TextBox 2077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79" name="TextBox 207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80" name="TextBox 207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81" name="TextBox 2080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82" name="TextBox 2081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83" name="TextBox 2082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84" name="TextBox 2083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85" name="TextBox 2084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86" name="TextBox 2085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87" name="TextBox 2086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88" name="TextBox 2087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89" name="TextBox 2088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90" name="TextBox 2089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091" name="TextBox 2090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092" name="TextBox 2091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261702" cy="396840"/>
    <xdr:sp macro="" textlink="">
      <xdr:nvSpPr>
        <xdr:cNvPr id="2093" name="TextBox 2092"/>
        <xdr:cNvSpPr txBox="1"/>
      </xdr:nvSpPr>
      <xdr:spPr>
        <a:xfrm>
          <a:off x="1735791" y="196596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094" name="TextBox 209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95" name="TextBox 209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096" name="TextBox 209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97" name="TextBox 209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098" name="TextBox 209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099" name="TextBox 209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01" name="TextBox 210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02" name="TextBox 210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03" name="TextBox 210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04" name="TextBox 210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05" name="TextBox 210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06" name="TextBox 210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07" name="TextBox 210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08" name="TextBox 210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09" name="TextBox 210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10" name="TextBox 210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11" name="TextBox 211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12" name="TextBox 211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13" name="TextBox 211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14" name="TextBox 211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15" name="TextBox 211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16" name="TextBox 211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17" name="TextBox 211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18" name="TextBox 211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19" name="TextBox 211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20" name="TextBox 211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21" name="TextBox 212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22" name="TextBox 212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23" name="TextBox 212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24" name="TextBox 212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25" name="TextBox 212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26" name="TextBox 2125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27" name="TextBox 212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28" name="TextBox 2127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29" name="TextBox 212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30" name="TextBox 2129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31" name="TextBox 213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32" name="TextBox 213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33" name="TextBox 213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34" name="TextBox 213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35" name="TextBox 213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36" name="TextBox 213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37" name="TextBox 213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38" name="TextBox 213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39" name="TextBox 213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40" name="TextBox 213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41" name="TextBox 214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42" name="TextBox 214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43" name="TextBox 214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44" name="TextBox 214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45" name="TextBox 214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46" name="TextBox 214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47" name="TextBox 214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48" name="TextBox 214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49" name="TextBox 214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50" name="TextBox 214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51" name="TextBox 215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52" name="TextBox 215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53" name="TextBox 215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54" name="TextBox 215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55" name="TextBox 215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56" name="TextBox 215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57" name="TextBox 215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58" name="TextBox 215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59" name="TextBox 215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60" name="TextBox 215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61" name="TextBox 216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62" name="TextBox 216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63" name="TextBox 216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64" name="TextBox 216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65" name="TextBox 216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66" name="TextBox 2165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67" name="TextBox 216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68" name="TextBox 2167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69" name="TextBox 216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70" name="TextBox 2169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71" name="TextBox 217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72" name="TextBox 217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73" name="TextBox 217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74" name="TextBox 217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75" name="TextBox 217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76" name="TextBox 217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77" name="TextBox 217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78" name="TextBox 217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79" name="TextBox 217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80" name="TextBox 217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81" name="TextBox 218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82" name="TextBox 218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83" name="TextBox 218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84" name="TextBox 218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85" name="TextBox 218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86" name="TextBox 218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87" name="TextBox 218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88" name="TextBox 218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89" name="TextBox 218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90" name="TextBox 218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91" name="TextBox 219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192" name="TextBox 219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93" name="TextBox 219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194" name="TextBox 219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95" name="TextBox 219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196" name="TextBox 219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197" name="TextBox 219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198" name="TextBox 219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199" name="TextBox 219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00" name="TextBox 219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01" name="TextBox 220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02" name="TextBox 220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03" name="TextBox 220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04" name="TextBox 220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05" name="TextBox 220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06" name="TextBox 2205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07" name="TextBox 220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08" name="TextBox 2207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09" name="TextBox 220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10" name="TextBox 2209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11" name="TextBox 221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12" name="TextBox 2211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13" name="TextBox 2212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14" name="TextBox 2213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15" name="TextBox 221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16" name="TextBox 2215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17" name="TextBox 221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18" name="TextBox 2217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19" name="TextBox 221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20" name="TextBox 2219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21" name="TextBox 2220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22" name="TextBox 2221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23" name="TextBox 222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24" name="TextBox 2223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25" name="TextBox 222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26" name="TextBox 2225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27" name="TextBox 2226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28" name="TextBox 2227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29" name="TextBox 2228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30" name="TextBox 2229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31" name="TextBox 223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32" name="TextBox 2231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33" name="TextBox 223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34" name="TextBox 2233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35" name="TextBox 2234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36" name="TextBox 2235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37" name="TextBox 2236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83</xdr:row>
      <xdr:rowOff>0</xdr:rowOff>
    </xdr:from>
    <xdr:ext cx="175494" cy="311803"/>
    <xdr:sp macro="" textlink="">
      <xdr:nvSpPr>
        <xdr:cNvPr id="2238" name="TextBox 2237"/>
        <xdr:cNvSpPr txBox="1"/>
      </xdr:nvSpPr>
      <xdr:spPr>
        <a:xfrm>
          <a:off x="1651187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39" name="TextBox 2238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83</xdr:row>
      <xdr:rowOff>0</xdr:rowOff>
    </xdr:from>
    <xdr:ext cx="175494" cy="311803"/>
    <xdr:sp macro="" textlink="">
      <xdr:nvSpPr>
        <xdr:cNvPr id="2240" name="TextBox 2239"/>
        <xdr:cNvSpPr txBox="1"/>
      </xdr:nvSpPr>
      <xdr:spPr>
        <a:xfrm>
          <a:off x="1622612" y="196596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41" name="TextBox 2240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66257" cy="311803"/>
    <xdr:sp macro="" textlink="">
      <xdr:nvSpPr>
        <xdr:cNvPr id="2242" name="TextBox 2241"/>
        <xdr:cNvSpPr txBox="1"/>
      </xdr:nvSpPr>
      <xdr:spPr>
        <a:xfrm>
          <a:off x="1613087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66257" cy="311803"/>
    <xdr:sp macro="" textlink="">
      <xdr:nvSpPr>
        <xdr:cNvPr id="2243" name="TextBox 2242"/>
        <xdr:cNvSpPr txBox="1"/>
      </xdr:nvSpPr>
      <xdr:spPr>
        <a:xfrm>
          <a:off x="1735791" y="196596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83</xdr:row>
      <xdr:rowOff>0</xdr:rowOff>
    </xdr:from>
    <xdr:ext cx="184731" cy="283457"/>
    <xdr:sp macro="" textlink="">
      <xdr:nvSpPr>
        <xdr:cNvPr id="2244" name="TextBox 2243"/>
        <xdr:cNvSpPr txBox="1"/>
      </xdr:nvSpPr>
      <xdr:spPr>
        <a:xfrm>
          <a:off x="1613087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83</xdr:row>
      <xdr:rowOff>0</xdr:rowOff>
    </xdr:from>
    <xdr:ext cx="184731" cy="283457"/>
    <xdr:sp macro="" textlink="">
      <xdr:nvSpPr>
        <xdr:cNvPr id="2245" name="TextBox 2244"/>
        <xdr:cNvSpPr txBox="1"/>
      </xdr:nvSpPr>
      <xdr:spPr>
        <a:xfrm>
          <a:off x="1735791" y="19659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46" name="TextBox 224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47" name="TextBox 224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48" name="TextBox 224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49" name="TextBox 2248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50" name="TextBox 224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51" name="TextBox 2250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52" name="TextBox 225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53" name="TextBox 2252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54" name="TextBox 2253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55" name="TextBox 2254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56" name="TextBox 225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57" name="TextBox 225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58" name="TextBox 225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59" name="TextBox 2258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60" name="TextBox 225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61" name="TextBox 2260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62" name="TextBox 226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63" name="TextBox 2262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64" name="TextBox 2263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65" name="TextBox 2264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66" name="TextBox 226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67" name="TextBox 226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68" name="TextBox 226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69" name="TextBox 2268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70" name="TextBox 226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71" name="TextBox 2270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72" name="TextBox 227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73" name="TextBox 2272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74" name="TextBox 2273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75" name="TextBox 2274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76" name="TextBox 2275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77" name="TextBox 2276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78" name="TextBox 2277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79" name="TextBox 2278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80" name="TextBox 2279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81" name="TextBox 2280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82" name="TextBox 2281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83" name="TextBox 2282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8237" cy="311803"/>
    <xdr:sp macro="" textlink="">
      <xdr:nvSpPr>
        <xdr:cNvPr id="2284" name="TextBox 228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823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85" name="TextBox 228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86" name="TextBox 228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87" name="TextBox 228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88" name="TextBox 228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89" name="TextBox 228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90" name="TextBox 228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91" name="TextBox 229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292" name="TextBox 229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293" name="TextBox 229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94" name="TextBox 229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95" name="TextBox 229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96" name="TextBox 229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97" name="TextBox 229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298" name="TextBox 229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299" name="TextBox 229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00" name="TextBox 229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01" name="TextBox 230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02" name="TextBox 230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03" name="TextBox 230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04" name="TextBox 230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05" name="TextBox 230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06" name="TextBox 230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07" name="TextBox 230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08" name="TextBox 230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09" name="TextBox 230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10" name="TextBox 230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11" name="TextBox 231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12" name="TextBox 231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13" name="TextBox 231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14" name="TextBox 231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15" name="TextBox 231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16" name="TextBox 231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17" name="TextBox 231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18" name="TextBox 231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19" name="TextBox 231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20" name="TextBox 231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21" name="TextBox 232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22" name="TextBox 232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23" name="TextBox 232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24" name="TextBox 232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25" name="TextBox 232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26" name="TextBox 232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27" name="TextBox 232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28" name="TextBox 232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29" name="TextBox 232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30" name="TextBox 232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31" name="TextBox 233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32" name="TextBox 233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33" name="TextBox 233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34" name="TextBox 233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35" name="TextBox 233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36" name="TextBox 233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37" name="TextBox 233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38" name="TextBox 233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39" name="TextBox 233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40" name="TextBox 233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41" name="TextBox 234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42" name="TextBox 234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43" name="TextBox 234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44" name="TextBox 234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45" name="TextBox 234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46" name="TextBox 234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47" name="TextBox 234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48" name="TextBox 234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49" name="TextBox 234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50" name="TextBox 234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51" name="TextBox 235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52" name="TextBox 235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53" name="TextBox 235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54" name="TextBox 235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55" name="TextBox 235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56" name="TextBox 235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57" name="TextBox 235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58" name="TextBox 235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59" name="TextBox 235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60" name="TextBox 235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61" name="TextBox 236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62" name="TextBox 236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63" name="TextBox 236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64" name="TextBox 236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65" name="TextBox 236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66" name="TextBox 236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67" name="TextBox 236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68" name="TextBox 236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69" name="TextBox 236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70" name="TextBox 236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71" name="TextBox 237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72" name="TextBox 237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73" name="TextBox 237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74" name="TextBox 237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75" name="TextBox 237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76" name="TextBox 237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77" name="TextBox 237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78" name="TextBox 237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79" name="TextBox 237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80" name="TextBox 237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81" name="TextBox 238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82" name="TextBox 238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83" name="TextBox 238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84" name="TextBox 238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85" name="TextBox 238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86" name="TextBox 238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87" name="TextBox 238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88" name="TextBox 238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89" name="TextBox 238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90" name="TextBox 238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91" name="TextBox 239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92" name="TextBox 239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93" name="TextBox 239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94" name="TextBox 239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95" name="TextBox 239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396" name="TextBox 239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397" name="TextBox 239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398" name="TextBox 239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399" name="TextBox 239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00" name="TextBox 239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01" name="TextBox 240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02" name="TextBox 240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03" name="TextBox 240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04" name="TextBox 2403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405" name="TextBox 240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06" name="TextBox 240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07" name="TextBox 240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08" name="TextBox 240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09" name="TextBox 240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10" name="TextBox 240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11" name="TextBox 241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12" name="TextBox 2411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413" name="TextBox 241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14" name="TextBox 241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15" name="TextBox 241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16" name="TextBox 241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17" name="TextBox 241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18" name="TextBox 2417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19" name="TextBox 241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20" name="TextBox 2419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421" name="TextBox 242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22" name="TextBox 242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23" name="TextBox 242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24" name="TextBox 242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25" name="TextBox 242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26" name="TextBox 2425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27" name="TextBox 2426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28" name="TextBox 2427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7" cy="311803"/>
    <xdr:sp macro="" textlink="">
      <xdr:nvSpPr>
        <xdr:cNvPr id="2429" name="TextBox 2428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30" name="TextBox 2429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31" name="TextBox 2430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32" name="TextBox 2431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33" name="TextBox 2432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1250016</xdr:colOff>
      <xdr:row>184</xdr:row>
      <xdr:rowOff>0</xdr:rowOff>
    </xdr:from>
    <xdr:ext cx="166257" cy="311803"/>
    <xdr:sp macro="" textlink="">
      <xdr:nvSpPr>
        <xdr:cNvPr id="2434" name="TextBox 2433">
          <a:extLst>
            <a:ext uri="{FF2B5EF4-FFF2-40B4-BE49-F238E27FC236}"/>
          </a:extLst>
        </xdr:cNvPr>
        <xdr:cNvSpPr txBox="1"/>
      </xdr:nvSpPr>
      <xdr:spPr>
        <a:xfrm>
          <a:off x="1611966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184</xdr:row>
      <xdr:rowOff>0</xdr:rowOff>
    </xdr:from>
    <xdr:ext cx="166258" cy="311803"/>
    <xdr:sp macro="" textlink="">
      <xdr:nvSpPr>
        <xdr:cNvPr id="2435" name="TextBox 2434">
          <a:extLst>
            <a:ext uri="{FF2B5EF4-FFF2-40B4-BE49-F238E27FC236}"/>
          </a:extLst>
        </xdr:cNvPr>
        <xdr:cNvSpPr txBox="1"/>
      </xdr:nvSpPr>
      <xdr:spPr>
        <a:xfrm>
          <a:off x="1613087" y="10906125"/>
          <a:ext cx="166258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184</xdr:row>
      <xdr:rowOff>0</xdr:rowOff>
    </xdr:from>
    <xdr:ext cx="166257" cy="311803"/>
    <xdr:sp macro="" textlink="">
      <xdr:nvSpPr>
        <xdr:cNvPr id="2436" name="TextBox 2435">
          <a:extLst>
            <a:ext uri="{FF2B5EF4-FFF2-40B4-BE49-F238E27FC236}"/>
          </a:extLst>
        </xdr:cNvPr>
        <xdr:cNvSpPr txBox="1"/>
      </xdr:nvSpPr>
      <xdr:spPr>
        <a:xfrm>
          <a:off x="1735791" y="109061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2324685</xdr:colOff>
      <xdr:row>177</xdr:row>
      <xdr:rowOff>85165</xdr:rowOff>
    </xdr:from>
    <xdr:ext cx="166720" cy="311803"/>
    <xdr:sp macro="" textlink="">
      <xdr:nvSpPr>
        <xdr:cNvPr id="2437" name="TextBox 2436">
          <a:extLst>
            <a:ext uri="{FF2B5EF4-FFF2-40B4-BE49-F238E27FC236}"/>
          </a:extLst>
        </xdr:cNvPr>
        <xdr:cNvSpPr txBox="1"/>
      </xdr:nvSpPr>
      <xdr:spPr>
        <a:xfrm>
          <a:off x="2686635" y="8324290"/>
          <a:ext cx="166720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1279712</xdr:colOff>
      <xdr:row>84</xdr:row>
      <xdr:rowOff>0</xdr:rowOff>
    </xdr:from>
    <xdr:ext cx="184731" cy="283457"/>
    <xdr:sp macro="" textlink="">
      <xdr:nvSpPr>
        <xdr:cNvPr id="2438" name="TextBox 2437"/>
        <xdr:cNvSpPr txBox="1"/>
      </xdr:nvSpPr>
      <xdr:spPr>
        <a:xfrm>
          <a:off x="1641662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84</xdr:row>
      <xdr:rowOff>0</xdr:rowOff>
    </xdr:from>
    <xdr:ext cx="184730" cy="283457"/>
    <xdr:sp macro="" textlink="">
      <xdr:nvSpPr>
        <xdr:cNvPr id="2439" name="TextBox 2438"/>
        <xdr:cNvSpPr txBox="1"/>
      </xdr:nvSpPr>
      <xdr:spPr>
        <a:xfrm>
          <a:off x="1726266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0</xdr:rowOff>
    </xdr:from>
    <xdr:ext cx="184731" cy="283457"/>
    <xdr:sp macro="" textlink="">
      <xdr:nvSpPr>
        <xdr:cNvPr id="2440" name="TextBox 2439"/>
        <xdr:cNvSpPr txBox="1"/>
      </xdr:nvSpPr>
      <xdr:spPr>
        <a:xfrm>
          <a:off x="1613087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84</xdr:row>
      <xdr:rowOff>0</xdr:rowOff>
    </xdr:from>
    <xdr:ext cx="184730" cy="283457"/>
    <xdr:sp macro="" textlink="">
      <xdr:nvSpPr>
        <xdr:cNvPr id="2441" name="TextBox 2440"/>
        <xdr:cNvSpPr txBox="1"/>
      </xdr:nvSpPr>
      <xdr:spPr>
        <a:xfrm>
          <a:off x="1726266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1241612</xdr:colOff>
      <xdr:row>84</xdr:row>
      <xdr:rowOff>0</xdr:rowOff>
    </xdr:from>
    <xdr:ext cx="184730" cy="283457"/>
    <xdr:sp macro="" textlink="">
      <xdr:nvSpPr>
        <xdr:cNvPr id="2442" name="TextBox 2441"/>
        <xdr:cNvSpPr txBox="1"/>
      </xdr:nvSpPr>
      <xdr:spPr>
        <a:xfrm>
          <a:off x="1603562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1364316</xdr:colOff>
      <xdr:row>84</xdr:row>
      <xdr:rowOff>0</xdr:rowOff>
    </xdr:from>
    <xdr:ext cx="184730" cy="283457"/>
    <xdr:sp macro="" textlink="">
      <xdr:nvSpPr>
        <xdr:cNvPr id="2443" name="TextBox 2442"/>
        <xdr:cNvSpPr txBox="1"/>
      </xdr:nvSpPr>
      <xdr:spPr>
        <a:xfrm>
          <a:off x="1726266" y="2714625"/>
          <a:ext cx="1847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84</xdr:row>
      <xdr:rowOff>0</xdr:rowOff>
    </xdr:from>
    <xdr:ext cx="184731" cy="283457"/>
    <xdr:sp macro="" textlink="">
      <xdr:nvSpPr>
        <xdr:cNvPr id="2444" name="TextBox 2443"/>
        <xdr:cNvSpPr txBox="1"/>
      </xdr:nvSpPr>
      <xdr:spPr>
        <a:xfrm>
          <a:off x="1613087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84</xdr:row>
      <xdr:rowOff>0</xdr:rowOff>
    </xdr:from>
    <xdr:ext cx="184731" cy="283457"/>
    <xdr:sp macro="" textlink="">
      <xdr:nvSpPr>
        <xdr:cNvPr id="2445" name="TextBox 2444"/>
        <xdr:cNvSpPr txBox="1"/>
      </xdr:nvSpPr>
      <xdr:spPr>
        <a:xfrm>
          <a:off x="1735791" y="2714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52" name="TextBox 245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54" name="TextBox 245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55" name="TextBox 2454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56" name="TextBox 2455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64" name="TextBox 246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66" name="TextBox 2465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74" name="TextBox 2473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80" name="TextBox 2479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82" name="TextBox 2481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6930" cy="283457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/>
      </xdr:nvSpPr>
      <xdr:spPr>
        <a:xfrm>
          <a:off x="364191" y="9305925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85" name="TextBox 2484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87" name="TextBox 2486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95" name="TextBox 2494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499" name="TextBox 2498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01" name="TextBox 2500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07" name="TextBox 2506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23" name="TextBox 2522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31" name="TextBox 2530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xmlns="" id="{00000000-0008-0000-0400-00005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39" name="TextBox 2538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43" name="TextBox 2542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47" name="TextBox 2546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49" name="TextBox 2548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:a16="http://schemas.microsoft.com/office/drawing/2014/main" xmlns="" id="{00000000-0008-0000-0400-00006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xmlns="" id="{00000000-0008-0000-0400-00007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xmlns="" id="{00000000-0008-0000-0400-00007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63" name="TextBox 2562"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64" name="TextBox 2563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xmlns="" id="{00000000-0008-0000-0400-00007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xmlns="" id="{00000000-0008-0000-0400-00008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73" name="TextBox 2572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xmlns="" id="{00000000-0008-0000-0400-00008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83" name="TextBox 2582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:a16="http://schemas.microsoft.com/office/drawing/2014/main" xmlns="" id="{00000000-0008-0000-0400-00008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:a16="http://schemas.microsoft.com/office/drawing/2014/main" xmlns="" id="{00000000-0008-0000-0400-00009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xmlns="" id="{00000000-0008-0000-0400-00009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xmlns="" id="{00000000-0008-0000-0400-00009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597" name="TextBox 2596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xmlns="" id="{00000000-0008-0000-0400-00009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xmlns="" id="{00000000-0008-0000-0400-0000A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xmlns="" id="{00000000-0008-0000-0400-0000A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:a16="http://schemas.microsoft.com/office/drawing/2014/main" xmlns="" id="{00000000-0008-0000-0400-0000A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07" name="TextBox 2606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xmlns="" id="{00000000-0008-0000-0400-0000A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xmlns="" id="{00000000-0008-0000-0400-0000A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xmlns="" id="{00000000-0008-0000-0400-0000A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xmlns="" id="{00000000-0008-0000-0400-0000A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613" name="TextBox 2612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xmlns="" id="{00000000-0008-0000-0400-0000A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19" name="TextBox 2618">
          <a:extLst>
            <a:ext uri="{FF2B5EF4-FFF2-40B4-BE49-F238E27FC236}">
              <a16:creationId xmlns:a16="http://schemas.microsoft.com/office/drawing/2014/main" xmlns="" id="{00000000-0008-0000-0400-0000B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xmlns="" id="{00000000-0008-0000-0400-0000B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xmlns="" id="{00000000-0008-0000-0400-0000B3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xmlns="" id="{00000000-0008-0000-0400-0000B4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xmlns="" id="{00000000-0008-0000-0400-0000B6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xmlns="" id="{00000000-0008-0000-0400-0000B7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xmlns="" id="{00000000-0008-0000-0400-0000B9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83457"/>
    <xdr:sp macro="" textlink="">
      <xdr:nvSpPr>
        <xdr:cNvPr id="2629" name="TextBox 2628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xmlns="" id="{00000000-0008-0000-0400-0000BB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:a16="http://schemas.microsoft.com/office/drawing/2014/main" xmlns="" id="{00000000-0008-0000-0400-0000BD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xmlns="" id="{00000000-0008-0000-0400-0000BE000000}"/>
            </a:ext>
          </a:extLst>
        </xdr:cNvPr>
        <xdr:cNvSpPr txBox="1"/>
      </xdr:nvSpPr>
      <xdr:spPr>
        <a:xfrm>
          <a:off x="365312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:a16="http://schemas.microsoft.com/office/drawing/2014/main" xmlns="" id="{00000000-0008-0000-0400-0000BF000000}"/>
            </a:ext>
          </a:extLst>
        </xdr:cNvPr>
        <xdr:cNvSpPr txBox="1"/>
      </xdr:nvSpPr>
      <xdr:spPr>
        <a:xfrm>
          <a:off x="364191" y="930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287</xdr:row>
      <xdr:rowOff>0</xdr:rowOff>
    </xdr:from>
    <xdr:ext cx="184731" cy="283457"/>
    <xdr:sp macro="" textlink="">
      <xdr:nvSpPr>
        <xdr:cNvPr id="2637" name="TextBox 2636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SpPr txBox="1"/>
      </xdr:nvSpPr>
      <xdr:spPr>
        <a:xfrm>
          <a:off x="213584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35487"/>
    <xdr:sp macro="" textlink="">
      <xdr:nvSpPr>
        <xdr:cNvPr id="2638" name="TextBox 2637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SpPr txBox="1"/>
      </xdr:nvSpPr>
      <xdr:spPr>
        <a:xfrm>
          <a:off x="365312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5487"/>
    <xdr:sp macro="" textlink="">
      <xdr:nvSpPr>
        <xdr:cNvPr id="2639" name="TextBox 2638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SpPr txBox="1"/>
      </xdr:nvSpPr>
      <xdr:spPr>
        <a:xfrm>
          <a:off x="364191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5487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SpPr txBox="1"/>
      </xdr:nvSpPr>
      <xdr:spPr>
        <a:xfrm>
          <a:off x="365312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5487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SpPr txBox="1"/>
      </xdr:nvSpPr>
      <xdr:spPr>
        <a:xfrm>
          <a:off x="364191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35487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SpPr txBox="1"/>
      </xdr:nvSpPr>
      <xdr:spPr>
        <a:xfrm>
          <a:off x="365312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5487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SpPr txBox="1"/>
      </xdr:nvSpPr>
      <xdr:spPr>
        <a:xfrm>
          <a:off x="364191" y="9305925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5487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SpPr txBox="1"/>
      </xdr:nvSpPr>
      <xdr:spPr>
        <a:xfrm>
          <a:off x="365312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35487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SpPr txBox="1"/>
      </xdr:nvSpPr>
      <xdr:spPr>
        <a:xfrm>
          <a:off x="364191" y="9305925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27778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SpPr txBox="1"/>
      </xdr:nvSpPr>
      <xdr:spPr>
        <a:xfrm>
          <a:off x="365312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7778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SpPr txBox="1"/>
      </xdr:nvSpPr>
      <xdr:spPr>
        <a:xfrm>
          <a:off x="364191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7778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SpPr txBox="1"/>
      </xdr:nvSpPr>
      <xdr:spPr>
        <a:xfrm>
          <a:off x="365312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7778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SpPr txBox="1"/>
      </xdr:nvSpPr>
      <xdr:spPr>
        <a:xfrm>
          <a:off x="364191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27778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SpPr txBox="1"/>
      </xdr:nvSpPr>
      <xdr:spPr>
        <a:xfrm>
          <a:off x="365312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7778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SpPr txBox="1"/>
      </xdr:nvSpPr>
      <xdr:spPr>
        <a:xfrm>
          <a:off x="364191" y="9305925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7778"/>
    <xdr:sp macro="" textlink="">
      <xdr:nvSpPr>
        <xdr:cNvPr id="2652" name="TextBox 2651">
          <a:extLst>
            <a:ext uri="{FF2B5EF4-FFF2-40B4-BE49-F238E27FC236}">
              <a16:creationId xmlns:a16="http://schemas.microsoft.com/office/drawing/2014/main" xmlns="" id="{00000000-0008-0000-0400-0000D1000000}"/>
            </a:ext>
          </a:extLst>
        </xdr:cNvPr>
        <xdr:cNvSpPr txBox="1"/>
      </xdr:nvSpPr>
      <xdr:spPr>
        <a:xfrm>
          <a:off x="365312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27778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xmlns="" id="{00000000-0008-0000-0400-0000D2000000}"/>
            </a:ext>
          </a:extLst>
        </xdr:cNvPr>
        <xdr:cNvSpPr txBox="1"/>
      </xdr:nvSpPr>
      <xdr:spPr>
        <a:xfrm>
          <a:off x="364191" y="9305925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36214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xmlns="" id="{00000000-0008-0000-0400-0000D3000000}"/>
            </a:ext>
          </a:extLst>
        </xdr:cNvPr>
        <xdr:cNvSpPr txBox="1"/>
      </xdr:nvSpPr>
      <xdr:spPr>
        <a:xfrm>
          <a:off x="365312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6214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xmlns="" id="{00000000-0008-0000-0400-0000D4000000}"/>
            </a:ext>
          </a:extLst>
        </xdr:cNvPr>
        <xdr:cNvSpPr txBox="1"/>
      </xdr:nvSpPr>
      <xdr:spPr>
        <a:xfrm>
          <a:off x="364191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6214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xmlns="" id="{00000000-0008-0000-0400-0000D5000000}"/>
            </a:ext>
          </a:extLst>
        </xdr:cNvPr>
        <xdr:cNvSpPr txBox="1"/>
      </xdr:nvSpPr>
      <xdr:spPr>
        <a:xfrm>
          <a:off x="365312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6214"/>
    <xdr:sp macro="" textlink="">
      <xdr:nvSpPr>
        <xdr:cNvPr id="2657" name="TextBox 2656">
          <a:extLst>
            <a:ext uri="{FF2B5EF4-FFF2-40B4-BE49-F238E27FC236}">
              <a16:creationId xmlns:a16="http://schemas.microsoft.com/office/drawing/2014/main" xmlns="" id="{00000000-0008-0000-0400-0000D6000000}"/>
            </a:ext>
          </a:extLst>
        </xdr:cNvPr>
        <xdr:cNvSpPr txBox="1"/>
      </xdr:nvSpPr>
      <xdr:spPr>
        <a:xfrm>
          <a:off x="364191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36214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xmlns="" id="{00000000-0008-0000-0400-0000D7000000}"/>
            </a:ext>
          </a:extLst>
        </xdr:cNvPr>
        <xdr:cNvSpPr txBox="1"/>
      </xdr:nvSpPr>
      <xdr:spPr>
        <a:xfrm>
          <a:off x="365312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6214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xmlns="" id="{00000000-0008-0000-0400-0000D8000000}"/>
            </a:ext>
          </a:extLst>
        </xdr:cNvPr>
        <xdr:cNvSpPr txBox="1"/>
      </xdr:nvSpPr>
      <xdr:spPr>
        <a:xfrm>
          <a:off x="364191" y="9305925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6214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xmlns="" id="{00000000-0008-0000-0400-0000D9000000}"/>
            </a:ext>
          </a:extLst>
        </xdr:cNvPr>
        <xdr:cNvSpPr txBox="1"/>
      </xdr:nvSpPr>
      <xdr:spPr>
        <a:xfrm>
          <a:off x="365312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36214"/>
    <xdr:sp macro="" textlink="">
      <xdr:nvSpPr>
        <xdr:cNvPr id="2661" name="TextBox 2660">
          <a:extLst>
            <a:ext uri="{FF2B5EF4-FFF2-40B4-BE49-F238E27FC236}">
              <a16:creationId xmlns:a16="http://schemas.microsoft.com/office/drawing/2014/main" xmlns="" id="{00000000-0008-0000-0400-0000DA000000}"/>
            </a:ext>
          </a:extLst>
        </xdr:cNvPr>
        <xdr:cNvSpPr txBox="1"/>
      </xdr:nvSpPr>
      <xdr:spPr>
        <a:xfrm>
          <a:off x="364191" y="9305925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37269"/>
    <xdr:sp macro="" textlink="">
      <xdr:nvSpPr>
        <xdr:cNvPr id="2662" name="TextBox 2661">
          <a:extLst>
            <a:ext uri="{FF2B5EF4-FFF2-40B4-BE49-F238E27FC236}">
              <a16:creationId xmlns:a16="http://schemas.microsoft.com/office/drawing/2014/main" xmlns="" id="{00000000-0008-0000-0400-0000DB000000}"/>
            </a:ext>
          </a:extLst>
        </xdr:cNvPr>
        <xdr:cNvSpPr txBox="1"/>
      </xdr:nvSpPr>
      <xdr:spPr>
        <a:xfrm>
          <a:off x="365312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7269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xmlns="" id="{00000000-0008-0000-0400-0000DC000000}"/>
            </a:ext>
          </a:extLst>
        </xdr:cNvPr>
        <xdr:cNvSpPr txBox="1"/>
      </xdr:nvSpPr>
      <xdr:spPr>
        <a:xfrm>
          <a:off x="364191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7269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xmlns="" id="{00000000-0008-0000-0400-0000DD000000}"/>
            </a:ext>
          </a:extLst>
        </xdr:cNvPr>
        <xdr:cNvSpPr txBox="1"/>
      </xdr:nvSpPr>
      <xdr:spPr>
        <a:xfrm>
          <a:off x="365312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7269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xmlns="" id="{00000000-0008-0000-0400-0000DE000000}"/>
            </a:ext>
          </a:extLst>
        </xdr:cNvPr>
        <xdr:cNvSpPr txBox="1"/>
      </xdr:nvSpPr>
      <xdr:spPr>
        <a:xfrm>
          <a:off x="364191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37269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xmlns="" id="{00000000-0008-0000-0400-0000DF000000}"/>
            </a:ext>
          </a:extLst>
        </xdr:cNvPr>
        <xdr:cNvSpPr txBox="1"/>
      </xdr:nvSpPr>
      <xdr:spPr>
        <a:xfrm>
          <a:off x="365312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37269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xmlns="" id="{00000000-0008-0000-0400-0000E0000000}"/>
            </a:ext>
          </a:extLst>
        </xdr:cNvPr>
        <xdr:cNvSpPr txBox="1"/>
      </xdr:nvSpPr>
      <xdr:spPr>
        <a:xfrm>
          <a:off x="364191" y="9305925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37269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xmlns="" id="{00000000-0008-0000-0400-0000E1000000}"/>
            </a:ext>
          </a:extLst>
        </xdr:cNvPr>
        <xdr:cNvSpPr txBox="1"/>
      </xdr:nvSpPr>
      <xdr:spPr>
        <a:xfrm>
          <a:off x="365312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37269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xmlns="" id="{00000000-0008-0000-0400-0000E2000000}"/>
            </a:ext>
          </a:extLst>
        </xdr:cNvPr>
        <xdr:cNvSpPr txBox="1"/>
      </xdr:nvSpPr>
      <xdr:spPr>
        <a:xfrm>
          <a:off x="364191" y="9305925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26765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xmlns="" id="{00000000-0008-0000-0400-0000E3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xmlns="" id="{00000000-0008-0000-0400-0000E4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6765"/>
    <xdr:sp macro="" textlink="">
      <xdr:nvSpPr>
        <xdr:cNvPr id="2672" name="TextBox 2671">
          <a:extLst>
            <a:ext uri="{FF2B5EF4-FFF2-40B4-BE49-F238E27FC236}">
              <a16:creationId xmlns:a16="http://schemas.microsoft.com/office/drawing/2014/main" xmlns="" id="{00000000-0008-0000-0400-0000E5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xmlns="" id="{00000000-0008-0000-0400-0000E6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26765"/>
    <xdr:sp macro="" textlink="">
      <xdr:nvSpPr>
        <xdr:cNvPr id="2674" name="TextBox 2673">
          <a:extLst>
            <a:ext uri="{FF2B5EF4-FFF2-40B4-BE49-F238E27FC236}">
              <a16:creationId xmlns:a16="http://schemas.microsoft.com/office/drawing/2014/main" xmlns="" id="{00000000-0008-0000-0400-0000E7000000}"/>
            </a:ext>
          </a:extLst>
        </xdr:cNvPr>
        <xdr:cNvSpPr txBox="1"/>
      </xdr:nvSpPr>
      <xdr:spPr>
        <a:xfrm>
          <a:off x="365312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xmlns="" id="{00000000-0008-0000-0400-0000E8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6765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xmlns="" id="{00000000-0008-0000-0400-0000E9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26765"/>
    <xdr:sp macro="" textlink="">
      <xdr:nvSpPr>
        <xdr:cNvPr id="2677" name="TextBox 2676">
          <a:extLst>
            <a:ext uri="{FF2B5EF4-FFF2-40B4-BE49-F238E27FC236}">
              <a16:creationId xmlns:a16="http://schemas.microsoft.com/office/drawing/2014/main" xmlns="" id="{00000000-0008-0000-0400-0000EA000000}"/>
            </a:ext>
          </a:extLst>
        </xdr:cNvPr>
        <xdr:cNvSpPr txBox="1"/>
      </xdr:nvSpPr>
      <xdr:spPr>
        <a:xfrm>
          <a:off x="364191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287</xdr:row>
      <xdr:rowOff>0</xdr:rowOff>
    </xdr:from>
    <xdr:ext cx="184731" cy="226765"/>
    <xdr:sp macro="" textlink="">
      <xdr:nvSpPr>
        <xdr:cNvPr id="2678" name="TextBox 2677">
          <a:extLst>
            <a:ext uri="{FF2B5EF4-FFF2-40B4-BE49-F238E27FC236}">
              <a16:creationId xmlns:a16="http://schemas.microsoft.com/office/drawing/2014/main" xmlns="" id="{00000000-0008-0000-0400-0000EB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79" name="TextBox 2678">
          <a:extLst>
            <a:ext uri="{FF2B5EF4-FFF2-40B4-BE49-F238E27FC236}">
              <a16:creationId xmlns:a16="http://schemas.microsoft.com/office/drawing/2014/main" xmlns="" id="{00000000-0008-0000-0400-0000EC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6765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xmlns="" id="{00000000-0008-0000-0400-0000ED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xmlns="" id="{00000000-0008-0000-0400-0000EE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287</xdr:row>
      <xdr:rowOff>0</xdr:rowOff>
    </xdr:from>
    <xdr:ext cx="184730" cy="226765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xmlns="" id="{00000000-0008-0000-0400-0000EF000000}"/>
            </a:ext>
          </a:extLst>
        </xdr:cNvPr>
        <xdr:cNvSpPr txBox="1"/>
      </xdr:nvSpPr>
      <xdr:spPr>
        <a:xfrm>
          <a:off x="365312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287</xdr:row>
      <xdr:rowOff>0</xdr:rowOff>
    </xdr:from>
    <xdr:ext cx="184730" cy="226765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xmlns="" id="{00000000-0008-0000-0400-0000F0000000}"/>
            </a:ext>
          </a:extLst>
        </xdr:cNvPr>
        <xdr:cNvSpPr txBox="1"/>
      </xdr:nvSpPr>
      <xdr:spPr>
        <a:xfrm>
          <a:off x="364191" y="9305925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26765"/>
    <xdr:sp macro="" textlink="">
      <xdr:nvSpPr>
        <xdr:cNvPr id="2684" name="TextBox 2683">
          <a:extLst>
            <a:ext uri="{FF2B5EF4-FFF2-40B4-BE49-F238E27FC236}">
              <a16:creationId xmlns:a16="http://schemas.microsoft.com/office/drawing/2014/main" xmlns="" id="{00000000-0008-0000-0400-0000F1000000}"/>
            </a:ext>
          </a:extLst>
        </xdr:cNvPr>
        <xdr:cNvSpPr txBox="1"/>
      </xdr:nvSpPr>
      <xdr:spPr>
        <a:xfrm>
          <a:off x="365312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26765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xmlns="" id="{00000000-0008-0000-0400-0000F2000000}"/>
            </a:ext>
          </a:extLst>
        </xdr:cNvPr>
        <xdr:cNvSpPr txBox="1"/>
      </xdr:nvSpPr>
      <xdr:spPr>
        <a:xfrm>
          <a:off x="364191" y="9305925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xmlns="" id="{00000000-0008-0000-0400-0000F3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xmlns="" id="{00000000-0008-0000-0400-0000F4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xmlns="" id="{00000000-0008-0000-0400-0000F5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xmlns="" id="{00000000-0008-0000-0400-0000F6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xmlns="" id="{00000000-0008-0000-0400-0000F700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xmlns="" id="{00000000-0008-0000-0400-0000F8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xmlns="" id="{00000000-0008-0000-0400-0000F9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93" name="TextBox 2692">
          <a:extLst>
            <a:ext uri="{FF2B5EF4-FFF2-40B4-BE49-F238E27FC236}">
              <a16:creationId xmlns:a16="http://schemas.microsoft.com/office/drawing/2014/main" xmlns="" id="{00000000-0008-0000-0400-0000FA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xmlns="" id="{00000000-0008-0000-0400-0000FB00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xmlns="" id="{00000000-0008-0000-0400-0000FC00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696" name="TextBox 2695">
          <a:extLst>
            <a:ext uri="{FF2B5EF4-FFF2-40B4-BE49-F238E27FC236}">
              <a16:creationId xmlns:a16="http://schemas.microsoft.com/office/drawing/2014/main" xmlns="" id="{00000000-0008-0000-0400-0000FD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97" name="TextBox 2696">
          <a:extLst>
            <a:ext uri="{FF2B5EF4-FFF2-40B4-BE49-F238E27FC236}">
              <a16:creationId xmlns:a16="http://schemas.microsoft.com/office/drawing/2014/main" xmlns="" id="{00000000-0008-0000-0400-0000FE00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698" name="TextBox 2697">
          <a:extLst>
            <a:ext uri="{FF2B5EF4-FFF2-40B4-BE49-F238E27FC236}">
              <a16:creationId xmlns:a16="http://schemas.microsoft.com/office/drawing/2014/main" xmlns="" id="{00000000-0008-0000-0400-0000FF00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xmlns="" id="{00000000-0008-0000-0400-000000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xmlns="" id="{00000000-0008-0000-0400-000001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xmlns="" id="{00000000-0008-0000-0400-000002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xmlns="" id="{00000000-0008-0000-0400-000003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03" name="TextBox 2702">
          <a:extLst>
            <a:ext uri="{FF2B5EF4-FFF2-40B4-BE49-F238E27FC236}">
              <a16:creationId xmlns:a16="http://schemas.microsoft.com/office/drawing/2014/main" xmlns="" id="{00000000-0008-0000-0400-000004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04" name="TextBox 2703">
          <a:extLst>
            <a:ext uri="{FF2B5EF4-FFF2-40B4-BE49-F238E27FC236}">
              <a16:creationId xmlns:a16="http://schemas.microsoft.com/office/drawing/2014/main" xmlns="" id="{00000000-0008-0000-0400-000005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xmlns="" id="{00000000-0008-0000-0400-000006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xmlns="" id="{00000000-0008-0000-0400-000007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07" name="TextBox 2706">
          <a:extLst>
            <a:ext uri="{FF2B5EF4-FFF2-40B4-BE49-F238E27FC236}">
              <a16:creationId xmlns:a16="http://schemas.microsoft.com/office/drawing/2014/main" xmlns="" id="{00000000-0008-0000-0400-000008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xmlns="" id="{00000000-0008-0000-0400-000009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xmlns="" id="{00000000-0008-0000-0400-00000A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xmlns="" id="{00000000-0008-0000-0400-00000B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xmlns="" id="{00000000-0008-0000-0400-00000C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xmlns="" id="{00000000-0008-0000-0400-00000D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xmlns="" id="{00000000-0008-0000-0400-00000E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xmlns="" id="{00000000-0008-0000-0400-00000F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xmlns="" id="{00000000-0008-0000-0400-000010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16" name="TextBox 2715">
          <a:extLst>
            <a:ext uri="{FF2B5EF4-FFF2-40B4-BE49-F238E27FC236}">
              <a16:creationId xmlns:a16="http://schemas.microsoft.com/office/drawing/2014/main" xmlns="" id="{00000000-0008-0000-0400-000011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17" name="TextBox 2716">
          <a:extLst>
            <a:ext uri="{FF2B5EF4-FFF2-40B4-BE49-F238E27FC236}">
              <a16:creationId xmlns:a16="http://schemas.microsoft.com/office/drawing/2014/main" xmlns="" id="{00000000-0008-0000-0400-000012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xmlns="" id="{00000000-0008-0000-0400-000013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xmlns="" id="{00000000-0008-0000-0400-000014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xmlns="" id="{00000000-0008-0000-0400-000015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xmlns="" id="{00000000-0008-0000-0400-000016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22" name="TextBox 2721">
          <a:extLst>
            <a:ext uri="{FF2B5EF4-FFF2-40B4-BE49-F238E27FC236}">
              <a16:creationId xmlns:a16="http://schemas.microsoft.com/office/drawing/2014/main" xmlns="" id="{00000000-0008-0000-0400-000017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23" name="TextBox 2722">
          <a:extLst>
            <a:ext uri="{FF2B5EF4-FFF2-40B4-BE49-F238E27FC236}">
              <a16:creationId xmlns:a16="http://schemas.microsoft.com/office/drawing/2014/main" xmlns="" id="{00000000-0008-0000-0400-000018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xmlns="" id="{00000000-0008-0000-0400-00001901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xmlns="" id="{00000000-0008-0000-0400-00001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26" name="TextBox 2725">
          <a:extLst>
            <a:ext uri="{FF2B5EF4-FFF2-40B4-BE49-F238E27FC236}">
              <a16:creationId xmlns:a16="http://schemas.microsoft.com/office/drawing/2014/main" xmlns="" id="{00000000-0008-0000-0400-00001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xmlns="" id="{00000000-0008-0000-0400-00001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xmlns="" id="{00000000-0008-0000-0400-00001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29" name="TextBox 2728">
          <a:extLst>
            <a:ext uri="{FF2B5EF4-FFF2-40B4-BE49-F238E27FC236}">
              <a16:creationId xmlns:a16="http://schemas.microsoft.com/office/drawing/2014/main" xmlns="" id="{00000000-0008-0000-0400-00001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xmlns="" id="{00000000-0008-0000-0400-00001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xmlns="" id="{00000000-0008-0000-0400-00002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xmlns="" id="{00000000-0008-0000-0400-00002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xmlns="" id="{00000000-0008-0000-0400-00002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xmlns="" id="{00000000-0008-0000-0400-00002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xmlns="" id="{00000000-0008-0000-0400-00002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xmlns="" id="{00000000-0008-0000-0400-00002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xmlns="" id="{00000000-0008-0000-0400-00002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xmlns="" id="{00000000-0008-0000-0400-00002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xmlns="" id="{00000000-0008-0000-0400-00002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xmlns="" id="{00000000-0008-0000-0400-00002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41" name="TextBox 2740">
          <a:extLst>
            <a:ext uri="{FF2B5EF4-FFF2-40B4-BE49-F238E27FC236}">
              <a16:creationId xmlns:a16="http://schemas.microsoft.com/office/drawing/2014/main" xmlns="" id="{00000000-0008-0000-0400-00002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42" name="TextBox 2741">
          <a:extLst>
            <a:ext uri="{FF2B5EF4-FFF2-40B4-BE49-F238E27FC236}">
              <a16:creationId xmlns:a16="http://schemas.microsoft.com/office/drawing/2014/main" xmlns="" id="{00000000-0008-0000-0400-00002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xmlns="" id="{00000000-0008-0000-0400-00002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xmlns="" id="{00000000-0008-0000-0400-00002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xmlns="" id="{00000000-0008-0000-0400-00002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46" name="TextBox 2745">
          <a:extLst>
            <a:ext uri="{FF2B5EF4-FFF2-40B4-BE49-F238E27FC236}">
              <a16:creationId xmlns:a16="http://schemas.microsoft.com/office/drawing/2014/main" xmlns="" id="{00000000-0008-0000-0400-00002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xmlns="" id="{00000000-0008-0000-0400-00003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48" name="TextBox 2747">
          <a:extLst>
            <a:ext uri="{FF2B5EF4-FFF2-40B4-BE49-F238E27FC236}">
              <a16:creationId xmlns:a16="http://schemas.microsoft.com/office/drawing/2014/main" xmlns="" id="{00000000-0008-0000-0400-00003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49" name="TextBox 2748">
          <a:extLst>
            <a:ext uri="{FF2B5EF4-FFF2-40B4-BE49-F238E27FC236}">
              <a16:creationId xmlns:a16="http://schemas.microsoft.com/office/drawing/2014/main" xmlns="" id="{00000000-0008-0000-0400-00003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xmlns="" id="{00000000-0008-0000-0400-00003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51" name="TextBox 2750">
          <a:extLst>
            <a:ext uri="{FF2B5EF4-FFF2-40B4-BE49-F238E27FC236}">
              <a16:creationId xmlns:a16="http://schemas.microsoft.com/office/drawing/2014/main" xmlns="" id="{00000000-0008-0000-0400-00003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xmlns="" id="{00000000-0008-0000-0400-00003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xmlns="" id="{00000000-0008-0000-0400-00003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xmlns="" id="{00000000-0008-0000-0400-00003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xmlns="" id="{00000000-0008-0000-0400-00003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xmlns="" id="{00000000-0008-0000-0400-00003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xmlns="" id="{00000000-0008-0000-0400-00003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59" name="TextBox 2758">
          <a:extLst>
            <a:ext uri="{FF2B5EF4-FFF2-40B4-BE49-F238E27FC236}">
              <a16:creationId xmlns:a16="http://schemas.microsoft.com/office/drawing/2014/main" xmlns="" id="{00000000-0008-0000-0400-00003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xmlns="" id="{00000000-0008-0000-0400-00003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61" name="TextBox 2760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xmlns="" id="{00000000-0008-0000-0400-00003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xmlns="" id="{00000000-0008-0000-0400-00004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64" name="TextBox 2763">
          <a:extLst>
            <a:ext uri="{FF2B5EF4-FFF2-40B4-BE49-F238E27FC236}">
              <a16:creationId xmlns:a16="http://schemas.microsoft.com/office/drawing/2014/main" xmlns="" id="{00000000-0008-0000-0400-00004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xmlns="" id="{00000000-0008-0000-0400-00004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xmlns="" id="{00000000-0008-0000-0400-00004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67" name="TextBox 2766">
          <a:extLst>
            <a:ext uri="{FF2B5EF4-FFF2-40B4-BE49-F238E27FC236}">
              <a16:creationId xmlns:a16="http://schemas.microsoft.com/office/drawing/2014/main" xmlns="" id="{00000000-0008-0000-0400-00004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68" name="TextBox 2767">
          <a:extLst>
            <a:ext uri="{FF2B5EF4-FFF2-40B4-BE49-F238E27FC236}">
              <a16:creationId xmlns:a16="http://schemas.microsoft.com/office/drawing/2014/main" xmlns="" id="{00000000-0008-0000-0400-00004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xmlns="" id="{00000000-0008-0000-0400-00004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xmlns="" id="{00000000-0008-0000-0400-00004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xmlns="" id="{00000000-0008-0000-0400-00004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72" name="TextBox 2771">
          <a:extLst>
            <a:ext uri="{FF2B5EF4-FFF2-40B4-BE49-F238E27FC236}">
              <a16:creationId xmlns:a16="http://schemas.microsoft.com/office/drawing/2014/main" xmlns="" id="{00000000-0008-0000-0400-00004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73" name="TextBox 2772">
          <a:extLst>
            <a:ext uri="{FF2B5EF4-FFF2-40B4-BE49-F238E27FC236}">
              <a16:creationId xmlns:a16="http://schemas.microsoft.com/office/drawing/2014/main" xmlns="" id="{00000000-0008-0000-0400-00004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xmlns="" id="{00000000-0008-0000-0400-00004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xmlns="" id="{00000000-0008-0000-0400-00004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xmlns="" id="{00000000-0008-0000-0400-00004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xmlns="" id="{00000000-0008-0000-0400-00004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xmlns="" id="{00000000-0008-0000-0400-00005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xmlns="" id="{00000000-0008-0000-0400-00005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81" name="TextBox 2780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82" name="TextBox 2781">
          <a:extLst>
            <a:ext uri="{FF2B5EF4-FFF2-40B4-BE49-F238E27FC236}">
              <a16:creationId xmlns:a16="http://schemas.microsoft.com/office/drawing/2014/main" xmlns="" id="{00000000-0008-0000-0400-00005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xmlns="" id="{00000000-0008-0000-0400-00005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xmlns="" id="{00000000-0008-0000-0400-00005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xmlns="" id="{00000000-0008-0000-0400-00005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xmlns="" id="{00000000-0008-0000-0400-00005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xmlns="" id="{00000000-0008-0000-0400-00005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88" name="TextBox 2787">
          <a:extLst>
            <a:ext uri="{FF2B5EF4-FFF2-40B4-BE49-F238E27FC236}">
              <a16:creationId xmlns:a16="http://schemas.microsoft.com/office/drawing/2014/main" xmlns="" id="{00000000-0008-0000-0400-00005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xmlns="" id="{00000000-0008-0000-0400-00005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xmlns="" id="{00000000-0008-0000-0400-00005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91" name="TextBox 2790">
          <a:extLst>
            <a:ext uri="{FF2B5EF4-FFF2-40B4-BE49-F238E27FC236}">
              <a16:creationId xmlns:a16="http://schemas.microsoft.com/office/drawing/2014/main" xmlns="" id="{00000000-0008-0000-0400-00005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xmlns="" id="{00000000-0008-0000-0400-00005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793" name="TextBox 2792">
          <a:extLst>
            <a:ext uri="{FF2B5EF4-FFF2-40B4-BE49-F238E27FC236}">
              <a16:creationId xmlns:a16="http://schemas.microsoft.com/office/drawing/2014/main" xmlns="" id="{00000000-0008-0000-0400-00005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xmlns="" id="{00000000-0008-0000-0400-00005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xmlns="" id="{00000000-0008-0000-0400-00006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796" name="TextBox 2795">
          <a:extLst>
            <a:ext uri="{FF2B5EF4-FFF2-40B4-BE49-F238E27FC236}">
              <a16:creationId xmlns:a16="http://schemas.microsoft.com/office/drawing/2014/main" xmlns="" id="{00000000-0008-0000-0400-00006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xmlns="" id="{00000000-0008-0000-0400-00006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xmlns="" id="{00000000-0008-0000-0400-00006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xmlns="" id="{00000000-0008-0000-0400-00006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xmlns="" id="{00000000-0008-0000-0400-00006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03" name="TextBox 2802">
          <a:extLst>
            <a:ext uri="{FF2B5EF4-FFF2-40B4-BE49-F238E27FC236}">
              <a16:creationId xmlns:a16="http://schemas.microsoft.com/office/drawing/2014/main" xmlns="" id="{00000000-0008-0000-0400-00006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04" name="TextBox 2803">
          <a:extLst>
            <a:ext uri="{FF2B5EF4-FFF2-40B4-BE49-F238E27FC236}">
              <a16:creationId xmlns:a16="http://schemas.microsoft.com/office/drawing/2014/main" xmlns="" id="{00000000-0008-0000-0400-00006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xmlns="" id="{00000000-0008-0000-0400-00006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xmlns="" id="{00000000-0008-0000-0400-00006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07" name="TextBox 2806">
          <a:extLst>
            <a:ext uri="{FF2B5EF4-FFF2-40B4-BE49-F238E27FC236}">
              <a16:creationId xmlns:a16="http://schemas.microsoft.com/office/drawing/2014/main" xmlns="" id="{00000000-0008-0000-0400-00006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xmlns="" id="{00000000-0008-0000-0400-00006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xmlns="" id="{00000000-0008-0000-0400-00006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xmlns="" id="{00000000-0008-0000-0400-00006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xmlns="" id="{00000000-0008-0000-0400-00007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12" name="TextBox 2811">
          <a:extLst>
            <a:ext uri="{FF2B5EF4-FFF2-40B4-BE49-F238E27FC236}">
              <a16:creationId xmlns:a16="http://schemas.microsoft.com/office/drawing/2014/main" xmlns="" id="{00000000-0008-0000-0400-00007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xmlns="" id="{00000000-0008-0000-0400-00007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xmlns="" id="{00000000-0008-0000-0400-00007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xmlns="" id="{00000000-0008-0000-0400-00007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16" name="TextBox 2815">
          <a:extLst>
            <a:ext uri="{FF2B5EF4-FFF2-40B4-BE49-F238E27FC236}">
              <a16:creationId xmlns:a16="http://schemas.microsoft.com/office/drawing/2014/main" xmlns="" id="{00000000-0008-0000-0400-00007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17" name="TextBox 2816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xmlns="" id="{00000000-0008-0000-0400-00007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xmlns="" id="{00000000-0008-0000-0400-00007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xmlns="" id="{00000000-0008-0000-0400-00007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xmlns="" id="{00000000-0008-0000-0400-00007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xmlns="" id="{00000000-0008-0000-0400-00007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xmlns="" id="{00000000-0008-0000-0400-00007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xmlns="" id="{00000000-0008-0000-0400-00007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xmlns="" id="{00000000-0008-0000-0400-00007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27" name="TextBox 2826">
          <a:extLst>
            <a:ext uri="{FF2B5EF4-FFF2-40B4-BE49-F238E27FC236}">
              <a16:creationId xmlns:a16="http://schemas.microsoft.com/office/drawing/2014/main" xmlns="" id="{00000000-0008-0000-0400-00008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28" name="TextBox 2827">
          <a:extLst>
            <a:ext uri="{FF2B5EF4-FFF2-40B4-BE49-F238E27FC236}">
              <a16:creationId xmlns:a16="http://schemas.microsoft.com/office/drawing/2014/main" xmlns="" id="{00000000-0008-0000-0400-00008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xmlns="" id="{00000000-0008-0000-0400-00008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xmlns="" id="{00000000-0008-0000-0400-00008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31" name="TextBox 2830">
          <a:extLst>
            <a:ext uri="{FF2B5EF4-FFF2-40B4-BE49-F238E27FC236}">
              <a16:creationId xmlns:a16="http://schemas.microsoft.com/office/drawing/2014/main" xmlns="" id="{00000000-0008-0000-0400-00008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xmlns="" id="{00000000-0008-0000-0400-00008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xmlns="" id="{00000000-0008-0000-0400-00008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34" name="TextBox 2833">
          <a:extLst>
            <a:ext uri="{FF2B5EF4-FFF2-40B4-BE49-F238E27FC236}">
              <a16:creationId xmlns:a16="http://schemas.microsoft.com/office/drawing/2014/main" xmlns="" id="{00000000-0008-0000-0400-00008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xmlns="" id="{00000000-0008-0000-0400-00008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36" name="TextBox 2835">
          <a:extLst>
            <a:ext uri="{FF2B5EF4-FFF2-40B4-BE49-F238E27FC236}">
              <a16:creationId xmlns:a16="http://schemas.microsoft.com/office/drawing/2014/main" xmlns="" id="{00000000-0008-0000-0400-00008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xmlns="" id="{00000000-0008-0000-0400-00008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xmlns="" id="{00000000-0008-0000-0400-00008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39" name="TextBox 2838">
          <a:extLst>
            <a:ext uri="{FF2B5EF4-FFF2-40B4-BE49-F238E27FC236}">
              <a16:creationId xmlns:a16="http://schemas.microsoft.com/office/drawing/2014/main" xmlns="" id="{00000000-0008-0000-0400-00008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xmlns="" id="{00000000-0008-0000-0400-00008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xmlns="" id="{00000000-0008-0000-0400-00008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xmlns="" id="{00000000-0008-0000-0400-00008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xmlns="" id="{00000000-0008-0000-0400-00009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xmlns="" id="{00000000-0008-0000-0400-00009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xmlns="" id="{00000000-0008-0000-0400-00009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xmlns="" id="{00000000-0008-0000-0400-00009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47" name="TextBox 2846">
          <a:extLst>
            <a:ext uri="{FF2B5EF4-FFF2-40B4-BE49-F238E27FC236}">
              <a16:creationId xmlns:a16="http://schemas.microsoft.com/office/drawing/2014/main" xmlns="" id="{00000000-0008-0000-0400-00009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48" name="TextBox 2847">
          <a:extLst>
            <a:ext uri="{FF2B5EF4-FFF2-40B4-BE49-F238E27FC236}">
              <a16:creationId xmlns:a16="http://schemas.microsoft.com/office/drawing/2014/main" xmlns="" id="{00000000-0008-0000-0400-00009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49" name="TextBox 2848">
          <a:extLst>
            <a:ext uri="{FF2B5EF4-FFF2-40B4-BE49-F238E27FC236}">
              <a16:creationId xmlns:a16="http://schemas.microsoft.com/office/drawing/2014/main" xmlns="" id="{00000000-0008-0000-0400-00009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xmlns="" id="{00000000-0008-0000-0400-00009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xmlns="" id="{00000000-0008-0000-0400-00009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xmlns="" id="{00000000-0008-0000-0400-00009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xmlns="" id="{00000000-0008-0000-0400-00009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xmlns="" id="{00000000-0008-0000-0400-00009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xmlns="" id="{00000000-0008-0000-0400-00009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xmlns="" id="{00000000-0008-0000-0400-00009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xmlns="" id="{00000000-0008-0000-0400-00009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58" name="TextBox 2857">
          <a:extLst>
            <a:ext uri="{FF2B5EF4-FFF2-40B4-BE49-F238E27FC236}">
              <a16:creationId xmlns:a16="http://schemas.microsoft.com/office/drawing/2014/main" xmlns="" id="{00000000-0008-0000-0400-00009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xmlns="" id="{00000000-0008-0000-0400-0000A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xmlns="" id="{00000000-0008-0000-0400-0000A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xmlns="" id="{00000000-0008-0000-0400-0000A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xmlns="" id="{00000000-0008-0000-0400-0000A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xmlns="" id="{00000000-0008-0000-0400-0000A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xmlns="" id="{00000000-0008-0000-0400-0000A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xmlns="" id="{00000000-0008-0000-0400-0000A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xmlns="" id="{00000000-0008-0000-0400-0000A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xmlns="" id="{00000000-0008-0000-0400-0000A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xmlns="" id="{00000000-0008-0000-0400-0000A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xmlns="" id="{00000000-0008-0000-0400-0000A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xmlns="" id="{00000000-0008-0000-0400-0000A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71" name="TextBox 2870">
          <a:extLst>
            <a:ext uri="{FF2B5EF4-FFF2-40B4-BE49-F238E27FC236}">
              <a16:creationId xmlns:a16="http://schemas.microsoft.com/office/drawing/2014/main" xmlns="" id="{00000000-0008-0000-0400-0000A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72" name="TextBox 2871">
          <a:extLst>
            <a:ext uri="{FF2B5EF4-FFF2-40B4-BE49-F238E27FC236}">
              <a16:creationId xmlns:a16="http://schemas.microsoft.com/office/drawing/2014/main" xmlns="" id="{00000000-0008-0000-0400-0000A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73" name="TextBox 2872">
          <a:extLst>
            <a:ext uri="{FF2B5EF4-FFF2-40B4-BE49-F238E27FC236}">
              <a16:creationId xmlns:a16="http://schemas.microsoft.com/office/drawing/2014/main" xmlns="" id="{00000000-0008-0000-0400-0000A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xmlns="" id="{00000000-0008-0000-0400-0000A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xmlns="" id="{00000000-0008-0000-0400-0000B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xmlns="" id="{00000000-0008-0000-0400-0000B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xmlns="" id="{00000000-0008-0000-0400-0000B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xmlns="" id="{00000000-0008-0000-0400-0000B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79" name="TextBox 2878">
          <a:extLst>
            <a:ext uri="{FF2B5EF4-FFF2-40B4-BE49-F238E27FC236}">
              <a16:creationId xmlns:a16="http://schemas.microsoft.com/office/drawing/2014/main" xmlns="" id="{00000000-0008-0000-0400-0000B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xmlns="" id="{00000000-0008-0000-0400-0000B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xmlns="" id="{00000000-0008-0000-0400-0000B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82" name="TextBox 2881">
          <a:extLst>
            <a:ext uri="{FF2B5EF4-FFF2-40B4-BE49-F238E27FC236}">
              <a16:creationId xmlns:a16="http://schemas.microsoft.com/office/drawing/2014/main" xmlns="" id="{00000000-0008-0000-0400-0000B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xmlns="" id="{00000000-0008-0000-0400-0000B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84" name="TextBox 2883">
          <a:extLst>
            <a:ext uri="{FF2B5EF4-FFF2-40B4-BE49-F238E27FC236}">
              <a16:creationId xmlns:a16="http://schemas.microsoft.com/office/drawing/2014/main" xmlns="" id="{00000000-0008-0000-0400-0000B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xmlns="" id="{00000000-0008-0000-0400-0000B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xmlns="" id="{00000000-0008-0000-0400-0000B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xmlns="" id="{00000000-0008-0000-0400-0000B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xmlns="" id="{00000000-0008-0000-0400-0000B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xmlns="" id="{00000000-0008-0000-0400-0000B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xmlns="" id="{00000000-0008-0000-0400-0000B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xmlns="" id="{00000000-0008-0000-0400-0000C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xmlns="" id="{00000000-0008-0000-0400-0000C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xmlns="" id="{00000000-0008-0000-0400-0000C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94" name="TextBox 2893">
          <a:extLst>
            <a:ext uri="{FF2B5EF4-FFF2-40B4-BE49-F238E27FC236}">
              <a16:creationId xmlns:a16="http://schemas.microsoft.com/office/drawing/2014/main" xmlns="" id="{00000000-0008-0000-0400-0000C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xmlns="" id="{00000000-0008-0000-0400-0000C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96" name="TextBox 2895">
          <a:extLst>
            <a:ext uri="{FF2B5EF4-FFF2-40B4-BE49-F238E27FC236}">
              <a16:creationId xmlns:a16="http://schemas.microsoft.com/office/drawing/2014/main" xmlns="" id="{00000000-0008-0000-0400-0000C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897" name="TextBox 2896">
          <a:extLst>
            <a:ext uri="{FF2B5EF4-FFF2-40B4-BE49-F238E27FC236}">
              <a16:creationId xmlns:a16="http://schemas.microsoft.com/office/drawing/2014/main" xmlns="" id="{00000000-0008-0000-0400-0000C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898" name="TextBox 2897">
          <a:extLst>
            <a:ext uri="{FF2B5EF4-FFF2-40B4-BE49-F238E27FC236}">
              <a16:creationId xmlns:a16="http://schemas.microsoft.com/office/drawing/2014/main" xmlns="" id="{00000000-0008-0000-0400-0000C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899" name="TextBox 2898">
          <a:extLst>
            <a:ext uri="{FF2B5EF4-FFF2-40B4-BE49-F238E27FC236}">
              <a16:creationId xmlns:a16="http://schemas.microsoft.com/office/drawing/2014/main" xmlns="" id="{00000000-0008-0000-0400-0000C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xmlns="" id="{00000000-0008-0000-0400-0000C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xmlns="" id="{00000000-0008-0000-0400-0000C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02" name="TextBox 2901">
          <a:extLst>
            <a:ext uri="{FF2B5EF4-FFF2-40B4-BE49-F238E27FC236}">
              <a16:creationId xmlns:a16="http://schemas.microsoft.com/office/drawing/2014/main" xmlns="" id="{00000000-0008-0000-0400-0000C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03" name="TextBox 2902">
          <a:extLst>
            <a:ext uri="{FF2B5EF4-FFF2-40B4-BE49-F238E27FC236}">
              <a16:creationId xmlns:a16="http://schemas.microsoft.com/office/drawing/2014/main" xmlns="" id="{00000000-0008-0000-0400-0000C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xmlns="" id="{00000000-0008-0000-0400-0000C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xmlns="" id="{00000000-0008-0000-0400-0000C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xmlns="" id="{00000000-0008-0000-0400-0000C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xmlns="" id="{00000000-0008-0000-0400-0000D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xmlns="" id="{00000000-0008-0000-0400-0000D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xmlns="" id="{00000000-0008-0000-0400-0000D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xmlns="" id="{00000000-0008-0000-0400-0000D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xmlns="" id="{00000000-0008-0000-0400-0000D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xmlns="" id="{00000000-0008-0000-0400-0000D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13" name="TextBox 2912">
          <a:extLst>
            <a:ext uri="{FF2B5EF4-FFF2-40B4-BE49-F238E27FC236}">
              <a16:creationId xmlns:a16="http://schemas.microsoft.com/office/drawing/2014/main" xmlns="" id="{00000000-0008-0000-0400-0000D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14" name="TextBox 2913">
          <a:extLst>
            <a:ext uri="{FF2B5EF4-FFF2-40B4-BE49-F238E27FC236}">
              <a16:creationId xmlns:a16="http://schemas.microsoft.com/office/drawing/2014/main" xmlns="" id="{00000000-0008-0000-0400-0000D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xmlns="" id="{00000000-0008-0000-0400-0000D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xmlns="" id="{00000000-0008-0000-0400-0000D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xmlns="" id="{00000000-0008-0000-0400-0000D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18" name="TextBox 2917">
          <a:extLst>
            <a:ext uri="{FF2B5EF4-FFF2-40B4-BE49-F238E27FC236}">
              <a16:creationId xmlns:a16="http://schemas.microsoft.com/office/drawing/2014/main" xmlns="" id="{00000000-0008-0000-0400-0000D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19" name="TextBox 2918">
          <a:extLst>
            <a:ext uri="{FF2B5EF4-FFF2-40B4-BE49-F238E27FC236}">
              <a16:creationId xmlns:a16="http://schemas.microsoft.com/office/drawing/2014/main" xmlns="" id="{00000000-0008-0000-0400-0000D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xmlns="" id="{00000000-0008-0000-0400-0000D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21" name="TextBox 2920">
          <a:extLst>
            <a:ext uri="{FF2B5EF4-FFF2-40B4-BE49-F238E27FC236}">
              <a16:creationId xmlns:a16="http://schemas.microsoft.com/office/drawing/2014/main" xmlns="" id="{00000000-0008-0000-0400-0000D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22" name="TextBox 2921">
          <a:extLst>
            <a:ext uri="{FF2B5EF4-FFF2-40B4-BE49-F238E27FC236}">
              <a16:creationId xmlns:a16="http://schemas.microsoft.com/office/drawing/2014/main" xmlns="" id="{00000000-0008-0000-0400-0000D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xmlns="" id="{00000000-0008-0000-0400-0000E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24" name="TextBox 2923">
          <a:extLst>
            <a:ext uri="{FF2B5EF4-FFF2-40B4-BE49-F238E27FC236}">
              <a16:creationId xmlns:a16="http://schemas.microsoft.com/office/drawing/2014/main" xmlns="" id="{00000000-0008-0000-0400-0000E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xmlns="" id="{00000000-0008-0000-0400-0000E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xmlns="" id="{00000000-0008-0000-0400-0000E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27" name="TextBox 2926">
          <a:extLst>
            <a:ext uri="{FF2B5EF4-FFF2-40B4-BE49-F238E27FC236}">
              <a16:creationId xmlns:a16="http://schemas.microsoft.com/office/drawing/2014/main" xmlns="" id="{00000000-0008-0000-0400-0000E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xmlns="" id="{00000000-0008-0000-0400-0000E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xmlns="" id="{00000000-0008-0000-0400-0000E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xmlns="" id="{00000000-0008-0000-0400-0000E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xmlns="" id="{00000000-0008-0000-0400-0000E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xmlns="" id="{00000000-0008-0000-0400-0000E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xmlns="" id="{00000000-0008-0000-0400-0000E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xmlns="" id="{00000000-0008-0000-0400-0000E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xmlns="" id="{00000000-0008-0000-0400-0000E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36" name="TextBox 2935">
          <a:extLst>
            <a:ext uri="{FF2B5EF4-FFF2-40B4-BE49-F238E27FC236}">
              <a16:creationId xmlns:a16="http://schemas.microsoft.com/office/drawing/2014/main" xmlns="" id="{00000000-0008-0000-0400-0000E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xmlns="" id="{00000000-0008-0000-0400-0000E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xmlns="" id="{00000000-0008-0000-0400-0000E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39" name="TextBox 2938">
          <a:extLst>
            <a:ext uri="{FF2B5EF4-FFF2-40B4-BE49-F238E27FC236}">
              <a16:creationId xmlns:a16="http://schemas.microsoft.com/office/drawing/2014/main" xmlns="" id="{00000000-0008-0000-0400-0000F0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xmlns="" id="{00000000-0008-0000-0400-0000F1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xmlns="" id="{00000000-0008-0000-0400-0000F2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42" name="TextBox 2941">
          <a:extLst>
            <a:ext uri="{FF2B5EF4-FFF2-40B4-BE49-F238E27FC236}">
              <a16:creationId xmlns:a16="http://schemas.microsoft.com/office/drawing/2014/main" xmlns="" id="{00000000-0008-0000-0400-0000F3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43" name="TextBox 2942">
          <a:extLst>
            <a:ext uri="{FF2B5EF4-FFF2-40B4-BE49-F238E27FC236}">
              <a16:creationId xmlns:a16="http://schemas.microsoft.com/office/drawing/2014/main" xmlns="" id="{00000000-0008-0000-0400-0000F4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xmlns="" id="{00000000-0008-0000-0400-0000F5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xmlns="" id="{00000000-0008-0000-0400-0000F6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xmlns="" id="{00000000-0008-0000-0400-0000F7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47" name="TextBox 2946">
          <a:extLst>
            <a:ext uri="{FF2B5EF4-FFF2-40B4-BE49-F238E27FC236}">
              <a16:creationId xmlns:a16="http://schemas.microsoft.com/office/drawing/2014/main" xmlns="" id="{00000000-0008-0000-0400-0000F801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48" name="TextBox 2947">
          <a:extLst>
            <a:ext uri="{FF2B5EF4-FFF2-40B4-BE49-F238E27FC236}">
              <a16:creationId xmlns:a16="http://schemas.microsoft.com/office/drawing/2014/main" xmlns="" id="{00000000-0008-0000-0400-0000F901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xmlns="" id="{00000000-0008-0000-0400-0000FA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xmlns="" id="{00000000-0008-0000-0400-0000FB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xmlns="" id="{00000000-0008-0000-0400-0000FC01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xmlns="" id="{00000000-0008-0000-0400-0000FD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xmlns="" id="{00000000-0008-0000-0400-0000FE01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xmlns="" id="{00000000-0008-0000-0400-0000FF01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xmlns="" id="{00000000-0008-0000-0400-000000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xmlns="" id="{00000000-0008-0000-0400-000001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xmlns="" id="{00000000-0008-0000-0400-000002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58" name="TextBox 2957">
          <a:extLst>
            <a:ext uri="{FF2B5EF4-FFF2-40B4-BE49-F238E27FC236}">
              <a16:creationId xmlns:a16="http://schemas.microsoft.com/office/drawing/2014/main" xmlns="" id="{00000000-0008-0000-0400-000003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59" name="TextBox 2958">
          <a:extLst>
            <a:ext uri="{FF2B5EF4-FFF2-40B4-BE49-F238E27FC236}">
              <a16:creationId xmlns:a16="http://schemas.microsoft.com/office/drawing/2014/main" xmlns="" id="{00000000-0008-0000-0400-000004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xmlns="" id="{00000000-0008-0000-0400-000005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61" name="TextBox 2960">
          <a:extLst>
            <a:ext uri="{FF2B5EF4-FFF2-40B4-BE49-F238E27FC236}">
              <a16:creationId xmlns:a16="http://schemas.microsoft.com/office/drawing/2014/main" xmlns="" id="{00000000-0008-0000-0400-000006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62" name="TextBox 2961">
          <a:extLst>
            <a:ext uri="{FF2B5EF4-FFF2-40B4-BE49-F238E27FC236}">
              <a16:creationId xmlns:a16="http://schemas.microsoft.com/office/drawing/2014/main" xmlns="" id="{00000000-0008-0000-0400-000007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xmlns="" id="{00000000-0008-0000-0400-000008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64" name="TextBox 2963">
          <a:extLst>
            <a:ext uri="{FF2B5EF4-FFF2-40B4-BE49-F238E27FC236}">
              <a16:creationId xmlns:a16="http://schemas.microsoft.com/office/drawing/2014/main" xmlns="" id="{00000000-0008-0000-0400-000009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xmlns="" id="{00000000-0008-0000-0400-00000A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66" name="TextBox 2965">
          <a:extLst>
            <a:ext uri="{FF2B5EF4-FFF2-40B4-BE49-F238E27FC236}">
              <a16:creationId xmlns:a16="http://schemas.microsoft.com/office/drawing/2014/main" xmlns="" id="{00000000-0008-0000-0400-00000B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67" name="TextBox 2966">
          <a:extLst>
            <a:ext uri="{FF2B5EF4-FFF2-40B4-BE49-F238E27FC236}">
              <a16:creationId xmlns:a16="http://schemas.microsoft.com/office/drawing/2014/main" xmlns="" id="{00000000-0008-0000-0400-00000C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xmlns="" id="{00000000-0008-0000-0400-00000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69" name="TextBox 2968">
          <a:extLst>
            <a:ext uri="{FF2B5EF4-FFF2-40B4-BE49-F238E27FC236}">
              <a16:creationId xmlns:a16="http://schemas.microsoft.com/office/drawing/2014/main" xmlns="" id="{00000000-0008-0000-0400-00000E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xmlns="" id="{00000000-0008-0000-0400-00000F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71" name="TextBox 2970">
          <a:extLst>
            <a:ext uri="{FF2B5EF4-FFF2-40B4-BE49-F238E27FC236}">
              <a16:creationId xmlns:a16="http://schemas.microsoft.com/office/drawing/2014/main" xmlns="" id="{00000000-0008-0000-0400-000010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72" name="TextBox 2971">
          <a:extLst>
            <a:ext uri="{FF2B5EF4-FFF2-40B4-BE49-F238E27FC236}">
              <a16:creationId xmlns:a16="http://schemas.microsoft.com/office/drawing/2014/main" xmlns="" id="{00000000-0008-0000-0400-000011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xmlns="" id="{00000000-0008-0000-0400-000012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xmlns="" id="{00000000-0008-0000-0400-000013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xmlns="" id="{00000000-0008-0000-0400-000014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xmlns="" id="{00000000-0008-0000-0400-000015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xmlns="" id="{00000000-0008-0000-0400-000016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xmlns="" id="{00000000-0008-0000-0400-000017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79" name="TextBox 2978">
          <a:extLst>
            <a:ext uri="{FF2B5EF4-FFF2-40B4-BE49-F238E27FC236}">
              <a16:creationId xmlns:a16="http://schemas.microsoft.com/office/drawing/2014/main" xmlns="" id="{00000000-0008-0000-0400-000018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xmlns="" id="{00000000-0008-0000-0400-000019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81" name="TextBox 2980">
          <a:extLst>
            <a:ext uri="{FF2B5EF4-FFF2-40B4-BE49-F238E27FC236}">
              <a16:creationId xmlns:a16="http://schemas.microsoft.com/office/drawing/2014/main" xmlns="" id="{00000000-0008-0000-0400-00001A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82" name="TextBox 2981">
          <a:extLst>
            <a:ext uri="{FF2B5EF4-FFF2-40B4-BE49-F238E27FC236}">
              <a16:creationId xmlns:a16="http://schemas.microsoft.com/office/drawing/2014/main" xmlns="" id="{00000000-0008-0000-0400-00001B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xmlns="" id="{00000000-0008-0000-0400-00001C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84" name="TextBox 2983">
          <a:extLst>
            <a:ext uri="{FF2B5EF4-FFF2-40B4-BE49-F238E27FC236}">
              <a16:creationId xmlns:a16="http://schemas.microsoft.com/office/drawing/2014/main" xmlns="" id="{00000000-0008-0000-0400-00001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xmlns="" id="{00000000-0008-0000-0400-00001E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xmlns="" id="{00000000-0008-0000-0400-00001F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2987" name="TextBox 2986">
          <a:extLst>
            <a:ext uri="{FF2B5EF4-FFF2-40B4-BE49-F238E27FC236}">
              <a16:creationId xmlns:a16="http://schemas.microsoft.com/office/drawing/2014/main" xmlns="" id="{00000000-0008-0000-0400-000020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xmlns="" id="{00000000-0008-0000-0400-000021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89" name="TextBox 2988">
          <a:extLst>
            <a:ext uri="{FF2B5EF4-FFF2-40B4-BE49-F238E27FC236}">
              <a16:creationId xmlns:a16="http://schemas.microsoft.com/office/drawing/2014/main" xmlns="" id="{00000000-0008-0000-0400-000022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xmlns="" id="{00000000-0008-0000-0400-000023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92" name="TextBox 2991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2994" name="TextBox 2993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01" name="TextBox 3000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02" name="TextBox 3001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04" name="TextBox 3003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06" name="TextBox 3005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07" name="TextBox 3006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09" name="TextBox 3008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11" name="TextBox 3010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12" name="TextBox 3011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13" name="TextBox 3012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14" name="TextBox 3013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23" name="TextBox 3022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26" name="TextBox 3025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28" name="TextBox 3027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31" name="TextBox 3030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32" name="TextBox 3031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33" name="TextBox 3032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36" name="TextBox 3035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47" name="TextBox 3046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49" name="TextBox 3048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51" name="TextBox 3050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52" name="TextBox 3051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56" name="TextBox 3055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58" name="TextBox 3057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59" name="TextBox 3058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68" name="TextBox 3067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69" name="TextBox 3068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71" name="TextBox 3070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72" name="TextBox 3071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73" name="TextBox 3072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81" name="TextBox 3080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89" name="TextBox 3088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91" name="TextBox 3090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096" name="TextBox 3095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097" name="TextBox 3096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03" name="TextBox 3102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16" name="TextBox 3115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21" name="TextBox 3120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24" name="TextBox 3123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32" name="TextBox 3131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33" name="TextBox 3132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34" name="TextBox 3133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39" name="TextBox 3138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41" name="TextBox 3140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42" name="TextBox 3141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56" name="TextBox 3155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57" name="TextBox 3156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58" name="TextBox 3157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63" name="TextBox 3162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64" name="TextBox 3163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66" name="TextBox 3165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77" name="TextBox 3176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81" name="TextBox 3180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82" name="TextBox 3181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89" name="TextBox 3188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198" name="TextBox 3197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01" name="TextBox 3200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03" name="TextBox 3202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06" name="TextBox 3205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07" name="TextBox 3206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11" name="TextBox 3210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12" name="TextBox 3211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22" name="TextBox 3221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23" name="TextBox 3222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27" name="TextBox 3226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28" name="TextBox 3227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29" name="TextBox 3228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41" name="TextBox 3240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43" name="TextBox 3242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46" name="TextBox 3245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48" name="TextBox 3247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51" name="TextBox 3250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52" name="TextBox 3251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53" name="TextBox 3252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54" name="TextBox 3253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66" name="TextBox 3265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68" name="TextBox 3267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71" name="TextBox 3270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72" name="TextBox 3271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73" name="TextBox 3272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84" name="TextBox 3283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86" name="TextBox 3285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87" name="TextBox 3286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89" name="TextBox 3288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91" name="TextBox 3290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92" name="TextBox 3291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94" name="TextBox 3293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296" name="TextBox 3295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297" name="TextBox 3296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298" name="TextBox 3297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08" name="TextBox 3307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12" name="TextBox 3311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13" name="TextBox 3312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17" name="TextBox 3316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18" name="TextBox 3317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19" name="TextBox 3318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27" name="TextBox 3326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29" name="TextBox 3328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31" name="TextBox 3330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32" name="TextBox 3331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34" name="TextBox 3333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36" name="TextBox 3335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37" name="TextBox 3336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38" name="TextBox 3337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42" name="TextBox 3341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51" name="TextBox 3350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53" name="TextBox 3352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56" name="TextBox 3355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57" name="TextBox 3356">
          <a:extLst>
            <a:ext uri="{FF2B5EF4-FFF2-40B4-BE49-F238E27FC236}">
              <a16:creationId xmlns:a16="http://schemas.microsoft.com/office/drawing/2014/main" xmlns="" id="{00000000-0008-0000-0400-000092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58" name="TextBox 3357">
          <a:extLst>
            <a:ext uri="{FF2B5EF4-FFF2-40B4-BE49-F238E27FC236}">
              <a16:creationId xmlns:a16="http://schemas.microsoft.com/office/drawing/2014/main" xmlns="" id="{00000000-0008-0000-0400-000093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xmlns="" id="{00000000-0008-0000-0400-000094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xmlns="" id="{00000000-0008-0000-0400-000095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61" name="TextBox 3360">
          <a:extLst>
            <a:ext uri="{FF2B5EF4-FFF2-40B4-BE49-F238E27FC236}">
              <a16:creationId xmlns:a16="http://schemas.microsoft.com/office/drawing/2014/main" xmlns="" id="{00000000-0008-0000-0400-000096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62" name="TextBox 3361">
          <a:extLst>
            <a:ext uri="{FF2B5EF4-FFF2-40B4-BE49-F238E27FC236}">
              <a16:creationId xmlns:a16="http://schemas.microsoft.com/office/drawing/2014/main" xmlns="" id="{00000000-0008-0000-0400-000097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xmlns="" id="{00000000-0008-0000-0400-000098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xmlns="" id="{00000000-0008-0000-0400-000099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xmlns="" id="{00000000-0008-0000-0400-00009A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xmlns="" id="{00000000-0008-0000-0400-00009B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xmlns="" id="{00000000-0008-0000-0400-00009C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xmlns="" id="{00000000-0008-0000-0400-00009D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xmlns="" id="{00000000-0008-0000-0400-00009E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xmlns="" id="{00000000-0008-0000-0400-00009F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xmlns="" id="{00000000-0008-0000-0400-0000A0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72" name="TextBox 3371">
          <a:extLst>
            <a:ext uri="{FF2B5EF4-FFF2-40B4-BE49-F238E27FC236}">
              <a16:creationId xmlns:a16="http://schemas.microsoft.com/office/drawing/2014/main" xmlns="" id="{00000000-0008-0000-0400-0000A1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xmlns="" id="{00000000-0008-0000-0400-0000A2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74" name="TextBox 3373">
          <a:extLst>
            <a:ext uri="{FF2B5EF4-FFF2-40B4-BE49-F238E27FC236}">
              <a16:creationId xmlns:a16="http://schemas.microsoft.com/office/drawing/2014/main" xmlns="" id="{00000000-0008-0000-0400-0000A3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xmlns="" id="{00000000-0008-0000-0400-0000A4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76" name="TextBox 3375">
          <a:extLst>
            <a:ext uri="{FF2B5EF4-FFF2-40B4-BE49-F238E27FC236}">
              <a16:creationId xmlns:a16="http://schemas.microsoft.com/office/drawing/2014/main" xmlns="" id="{00000000-0008-0000-0400-0000A5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3377" name="TextBox 3376">
          <a:extLst>
            <a:ext uri="{FF2B5EF4-FFF2-40B4-BE49-F238E27FC236}">
              <a16:creationId xmlns:a16="http://schemas.microsoft.com/office/drawing/2014/main" xmlns="" id="{00000000-0008-0000-0400-0000A603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78" name="TextBox 3377">
          <a:extLst>
            <a:ext uri="{FF2B5EF4-FFF2-40B4-BE49-F238E27FC236}">
              <a16:creationId xmlns:a16="http://schemas.microsoft.com/office/drawing/2014/main" xmlns="" id="{00000000-0008-0000-0400-0000A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79" name="TextBox 3378">
          <a:extLst>
            <a:ext uri="{FF2B5EF4-FFF2-40B4-BE49-F238E27FC236}">
              <a16:creationId xmlns:a16="http://schemas.microsoft.com/office/drawing/2014/main" xmlns="" id="{00000000-0008-0000-0400-0000A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xmlns="" id="{00000000-0008-0000-0400-0000A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xmlns="" id="{00000000-0008-0000-0400-0000A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xmlns="" id="{00000000-0008-0000-0400-0000A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xmlns="" id="{00000000-0008-0000-0400-0000A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xmlns="" id="{00000000-0008-0000-0400-0000A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xmlns="" id="{00000000-0008-0000-0400-0000A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xmlns="" id="{00000000-0008-0000-0400-0000A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xmlns="" id="{00000000-0008-0000-0400-0000B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xmlns="" id="{00000000-0008-0000-0400-0000B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xmlns="" id="{00000000-0008-0000-0400-0000B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xmlns="" id="{00000000-0008-0000-0400-0000B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xmlns="" id="{00000000-0008-0000-0400-0000B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xmlns="" id="{00000000-0008-0000-0400-0000B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393" name="TextBox 3392">
          <a:extLst>
            <a:ext uri="{FF2B5EF4-FFF2-40B4-BE49-F238E27FC236}">
              <a16:creationId xmlns:a16="http://schemas.microsoft.com/office/drawing/2014/main" xmlns="" id="{00000000-0008-0000-0400-0000B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394" name="TextBox 3393">
          <a:extLst>
            <a:ext uri="{FF2B5EF4-FFF2-40B4-BE49-F238E27FC236}">
              <a16:creationId xmlns:a16="http://schemas.microsoft.com/office/drawing/2014/main" xmlns="" id="{00000000-0008-0000-0400-0000B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xmlns="" id="{00000000-0008-0000-0400-0000B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xmlns="" id="{00000000-0008-0000-0400-0000B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xmlns="" id="{00000000-0008-0000-0400-0000B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xmlns="" id="{00000000-0008-0000-0400-0000B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xmlns="" id="{00000000-0008-0000-0400-0000B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xmlns="" id="{00000000-0008-0000-0400-0000B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01" name="TextBox 3400">
          <a:extLst>
            <a:ext uri="{FF2B5EF4-FFF2-40B4-BE49-F238E27FC236}">
              <a16:creationId xmlns:a16="http://schemas.microsoft.com/office/drawing/2014/main" xmlns="" id="{00000000-0008-0000-0400-0000B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xmlns="" id="{00000000-0008-0000-0400-0000B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xmlns="" id="{00000000-0008-0000-0400-0000C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04" name="TextBox 3403">
          <a:extLst>
            <a:ext uri="{FF2B5EF4-FFF2-40B4-BE49-F238E27FC236}">
              <a16:creationId xmlns:a16="http://schemas.microsoft.com/office/drawing/2014/main" xmlns="" id="{00000000-0008-0000-0400-0000C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xmlns="" id="{00000000-0008-0000-0400-0000C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xmlns="" id="{00000000-0008-0000-0400-0000C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07" name="TextBox 3406">
          <a:extLst>
            <a:ext uri="{FF2B5EF4-FFF2-40B4-BE49-F238E27FC236}">
              <a16:creationId xmlns:a16="http://schemas.microsoft.com/office/drawing/2014/main" xmlns="" id="{00000000-0008-0000-0400-0000C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xmlns="" id="{00000000-0008-0000-0400-0000C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xmlns="" id="{00000000-0008-0000-0400-0000C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xmlns="" id="{00000000-0008-0000-0400-0000C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xmlns="" id="{00000000-0008-0000-0400-0000C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xmlns="" id="{00000000-0008-0000-0400-0000C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xmlns="" id="{00000000-0008-0000-0400-0000C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14" name="TextBox 3413">
          <a:extLst>
            <a:ext uri="{FF2B5EF4-FFF2-40B4-BE49-F238E27FC236}">
              <a16:creationId xmlns:a16="http://schemas.microsoft.com/office/drawing/2014/main" xmlns="" id="{00000000-0008-0000-0400-0000C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xmlns="" id="{00000000-0008-0000-0400-0000C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xmlns="" id="{00000000-0008-0000-0400-0000C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xmlns="" id="{00000000-0008-0000-0400-0000C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xmlns="" id="{00000000-0008-0000-0400-0000C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19" name="TextBox 3418">
          <a:extLst>
            <a:ext uri="{FF2B5EF4-FFF2-40B4-BE49-F238E27FC236}">
              <a16:creationId xmlns:a16="http://schemas.microsoft.com/office/drawing/2014/main" xmlns="" id="{00000000-0008-0000-0400-0000D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xmlns="" id="{00000000-0008-0000-0400-0000D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xmlns="" id="{00000000-0008-0000-0400-0000D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xmlns="" id="{00000000-0008-0000-0400-0000D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xmlns="" id="{00000000-0008-0000-0400-0000D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24" name="TextBox 3423">
          <a:extLst>
            <a:ext uri="{FF2B5EF4-FFF2-40B4-BE49-F238E27FC236}">
              <a16:creationId xmlns:a16="http://schemas.microsoft.com/office/drawing/2014/main" xmlns="" id="{00000000-0008-0000-0400-0000D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xmlns="" id="{00000000-0008-0000-0400-0000D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xmlns="" id="{00000000-0008-0000-0400-0000D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xmlns="" id="{00000000-0008-0000-0400-0000D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28" name="TextBox 3427">
          <a:extLst>
            <a:ext uri="{FF2B5EF4-FFF2-40B4-BE49-F238E27FC236}">
              <a16:creationId xmlns:a16="http://schemas.microsoft.com/office/drawing/2014/main" xmlns="" id="{00000000-0008-0000-0400-0000D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xmlns="" id="{00000000-0008-0000-0400-0000D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xmlns="" id="{00000000-0008-0000-0400-0000D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xmlns="" id="{00000000-0008-0000-0400-0000D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xmlns="" id="{00000000-0008-0000-0400-0000D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xmlns="" id="{00000000-0008-0000-0400-0000D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xmlns="" id="{00000000-0008-0000-0400-0000D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xmlns="" id="{00000000-0008-0000-0400-0000E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36" name="TextBox 3435">
          <a:extLst>
            <a:ext uri="{FF2B5EF4-FFF2-40B4-BE49-F238E27FC236}">
              <a16:creationId xmlns:a16="http://schemas.microsoft.com/office/drawing/2014/main" xmlns="" id="{00000000-0008-0000-0400-0000E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37" name="TextBox 3436">
          <a:extLst>
            <a:ext uri="{FF2B5EF4-FFF2-40B4-BE49-F238E27FC236}">
              <a16:creationId xmlns:a16="http://schemas.microsoft.com/office/drawing/2014/main" xmlns="" id="{00000000-0008-0000-0400-0000E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38" name="TextBox 3437">
          <a:extLst>
            <a:ext uri="{FF2B5EF4-FFF2-40B4-BE49-F238E27FC236}">
              <a16:creationId xmlns:a16="http://schemas.microsoft.com/office/drawing/2014/main" xmlns="" id="{00000000-0008-0000-0400-0000E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xmlns="" id="{00000000-0008-0000-0400-0000E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xmlns="" id="{00000000-0008-0000-0400-0000E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xmlns="" id="{00000000-0008-0000-0400-0000E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xmlns="" id="{00000000-0008-0000-0400-0000E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43" name="TextBox 3442">
          <a:extLst>
            <a:ext uri="{FF2B5EF4-FFF2-40B4-BE49-F238E27FC236}">
              <a16:creationId xmlns:a16="http://schemas.microsoft.com/office/drawing/2014/main" xmlns="" id="{00000000-0008-0000-0400-0000E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44" name="TextBox 3443">
          <a:extLst>
            <a:ext uri="{FF2B5EF4-FFF2-40B4-BE49-F238E27FC236}">
              <a16:creationId xmlns:a16="http://schemas.microsoft.com/office/drawing/2014/main" xmlns="" id="{00000000-0008-0000-0400-0000E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xmlns="" id="{00000000-0008-0000-0400-0000E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46" name="TextBox 3445">
          <a:extLst>
            <a:ext uri="{FF2B5EF4-FFF2-40B4-BE49-F238E27FC236}">
              <a16:creationId xmlns:a16="http://schemas.microsoft.com/office/drawing/2014/main" xmlns="" id="{00000000-0008-0000-0400-0000E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xmlns="" id="{00000000-0008-0000-0400-0000E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xmlns="" id="{00000000-0008-0000-0400-0000E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xmlns="" id="{00000000-0008-0000-0400-0000E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xmlns="" id="{00000000-0008-0000-0400-0000E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xmlns="" id="{00000000-0008-0000-0400-0000F0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xmlns="" id="{00000000-0008-0000-0400-0000F1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xmlns="" id="{00000000-0008-0000-0400-0000F2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xmlns="" id="{00000000-0008-0000-0400-0000F3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xmlns="" id="{00000000-0008-0000-0400-0000F4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xmlns="" id="{00000000-0008-0000-0400-0000F5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57" name="TextBox 3456">
          <a:extLst>
            <a:ext uri="{FF2B5EF4-FFF2-40B4-BE49-F238E27FC236}">
              <a16:creationId xmlns:a16="http://schemas.microsoft.com/office/drawing/2014/main" xmlns="" id="{00000000-0008-0000-0400-0000F6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xmlns="" id="{00000000-0008-0000-0400-0000F7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xmlns="" id="{00000000-0008-0000-0400-0000F8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xmlns="" id="{00000000-0008-0000-0400-0000F9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61" name="TextBox 3460">
          <a:extLst>
            <a:ext uri="{FF2B5EF4-FFF2-40B4-BE49-F238E27FC236}">
              <a16:creationId xmlns:a16="http://schemas.microsoft.com/office/drawing/2014/main" xmlns="" id="{00000000-0008-0000-0400-0000FA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62" name="TextBox 3461">
          <a:extLst>
            <a:ext uri="{FF2B5EF4-FFF2-40B4-BE49-F238E27FC236}">
              <a16:creationId xmlns:a16="http://schemas.microsoft.com/office/drawing/2014/main" xmlns="" id="{00000000-0008-0000-0400-0000FB03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xmlns="" id="{00000000-0008-0000-0400-0000FC03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xmlns="" id="{00000000-0008-0000-0400-0000FD03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xmlns="" id="{00000000-0008-0000-0400-0000FE03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xmlns="" id="{00000000-0008-0000-0400-0000FF03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67" name="TextBox 3466">
          <a:extLst>
            <a:ext uri="{FF2B5EF4-FFF2-40B4-BE49-F238E27FC236}">
              <a16:creationId xmlns:a16="http://schemas.microsoft.com/office/drawing/2014/main" xmlns="" id="{00000000-0008-0000-0400-00000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68" name="TextBox 3467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69" name="TextBox 3468">
          <a:extLs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xmlns="" id="{00000000-0008-0000-0400-00000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xmlns="" id="{00000000-0008-0000-0400-00000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xmlns="" id="{00000000-0008-0000-0400-00000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xmlns="" id="{00000000-0008-0000-0400-00000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xmlns="" id="{00000000-0008-0000-0400-00000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79" name="TextBox 3478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xmlns="" id="{00000000-0008-0000-0400-00000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81" name="TextBox 3480">
          <a:extLst>
            <a:ext uri="{FF2B5EF4-FFF2-40B4-BE49-F238E27FC236}">
              <a16:creationId xmlns:a16="http://schemas.microsoft.com/office/drawing/2014/main" xmlns="" id="{00000000-0008-0000-0400-00000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xmlns="" id="{00000000-0008-0000-0400-00000F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xmlns="" id="{00000000-0008-0000-0400-00001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84" name="TextBox 3483">
          <a:extLst>
            <a:ext uri="{FF2B5EF4-FFF2-40B4-BE49-F238E27FC236}">
              <a16:creationId xmlns:a16="http://schemas.microsoft.com/office/drawing/2014/main" xmlns="" id="{00000000-0008-0000-0400-00001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xmlns="" id="{00000000-0008-0000-0400-00001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86" name="TextBox 3485">
          <a:extLst>
            <a:ext uri="{FF2B5EF4-FFF2-40B4-BE49-F238E27FC236}">
              <a16:creationId xmlns:a16="http://schemas.microsoft.com/office/drawing/2014/main" xmlns="" id="{00000000-0008-0000-0400-00001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xmlns="" id="{00000000-0008-0000-0400-00001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xmlns="" id="{00000000-0008-0000-0400-00001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xmlns="" id="{00000000-0008-0000-0400-00001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xmlns="" id="{00000000-0008-0000-0400-00001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91" name="TextBox 3490">
          <a:extLst>
            <a:ext uri="{FF2B5EF4-FFF2-40B4-BE49-F238E27FC236}">
              <a16:creationId xmlns:a16="http://schemas.microsoft.com/office/drawing/2014/main" xmlns="" id="{00000000-0008-0000-0400-00001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xmlns="" id="{00000000-0008-0000-0400-00001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93" name="TextBox 3492">
          <a:extLst>
            <a:ext uri="{FF2B5EF4-FFF2-40B4-BE49-F238E27FC236}">
              <a16:creationId xmlns:a16="http://schemas.microsoft.com/office/drawing/2014/main" xmlns="" id="{00000000-0008-0000-0400-00001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xmlns="" id="{00000000-0008-0000-0400-00001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xmlns="" id="{00000000-0008-0000-0400-00001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xmlns="" id="{00000000-0008-0000-0400-00001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xmlns="" id="{00000000-0008-0000-0400-00001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xmlns="" id="{00000000-0008-0000-0400-00001F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xmlns="" id="{00000000-0008-0000-0400-00002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xmlns="" id="{00000000-0008-0000-0400-00002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xmlns="" id="{00000000-0008-0000-0400-00002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502" name="TextBox 3501">
          <a:extLst>
            <a:ext uri="{FF2B5EF4-FFF2-40B4-BE49-F238E27FC236}">
              <a16:creationId xmlns:a16="http://schemas.microsoft.com/office/drawing/2014/main" xmlns="" id="{00000000-0008-0000-0400-00002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xmlns="" id="{00000000-0008-0000-0400-00002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504" name="TextBox 3503">
          <a:extLst>
            <a:ext uri="{FF2B5EF4-FFF2-40B4-BE49-F238E27FC236}">
              <a16:creationId xmlns:a16="http://schemas.microsoft.com/office/drawing/2014/main" xmlns="" id="{00000000-0008-0000-0400-00002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xmlns="" id="{00000000-0008-0000-0400-00002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xmlns="" id="{00000000-0008-0000-0400-00002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07" name="TextBox 3506">
          <a:extLst>
            <a:ext uri="{FF2B5EF4-FFF2-40B4-BE49-F238E27FC236}">
              <a16:creationId xmlns:a16="http://schemas.microsoft.com/office/drawing/2014/main" xmlns="" id="{00000000-0008-0000-0400-00002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xmlns="" id="{00000000-0008-0000-0400-00002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09" name="TextBox 3508">
          <a:extLst>
            <a:ext uri="{FF2B5EF4-FFF2-40B4-BE49-F238E27FC236}">
              <a16:creationId xmlns:a16="http://schemas.microsoft.com/office/drawing/2014/main" xmlns="" id="{00000000-0008-0000-0400-00002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xmlns="" id="{00000000-0008-0000-0400-00002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11" name="TextBox 3510">
          <a:extLst>
            <a:ext uri="{FF2B5EF4-FFF2-40B4-BE49-F238E27FC236}">
              <a16:creationId xmlns:a16="http://schemas.microsoft.com/office/drawing/2014/main" xmlns="" id="{00000000-0008-0000-0400-00002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xmlns="" id="{00000000-0008-0000-0400-00002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xmlns="" id="{00000000-0008-0000-0400-00002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xmlns="" id="{00000000-0008-0000-0400-00002F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xmlns="" id="{00000000-0008-0000-0400-000030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xmlns="" id="{00000000-0008-0000-0400-000031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xmlns="" id="{00000000-0008-0000-0400-000032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xmlns="" id="{00000000-0008-0000-0400-000033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xmlns="" id="{00000000-0008-0000-0400-000034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xmlns="" id="{00000000-0008-0000-0400-000035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xmlns="" id="{00000000-0008-0000-0400-000036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522" name="TextBox 3521">
          <a:extLst>
            <a:ext uri="{FF2B5EF4-FFF2-40B4-BE49-F238E27FC236}">
              <a16:creationId xmlns:a16="http://schemas.microsoft.com/office/drawing/2014/main" xmlns="" id="{00000000-0008-0000-0400-000037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xmlns="" id="{00000000-0008-0000-0400-000038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524" name="TextBox 3523">
          <a:extLst>
            <a:ext uri="{FF2B5EF4-FFF2-40B4-BE49-F238E27FC236}">
              <a16:creationId xmlns:a16="http://schemas.microsoft.com/office/drawing/2014/main" xmlns="" id="{00000000-0008-0000-0400-00003904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xmlns="" id="{00000000-0008-0000-0400-00003A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526" name="TextBox 3525">
          <a:extLst>
            <a:ext uri="{FF2B5EF4-FFF2-40B4-BE49-F238E27FC236}">
              <a16:creationId xmlns:a16="http://schemas.microsoft.com/office/drawing/2014/main" xmlns="" id="{00000000-0008-0000-0400-00003B04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527" name="TextBox 3526">
          <a:extLst>
            <a:ext uri="{FF2B5EF4-FFF2-40B4-BE49-F238E27FC236}">
              <a16:creationId xmlns:a16="http://schemas.microsoft.com/office/drawing/2014/main" xmlns="" id="{00000000-0008-0000-0400-00003C04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xmlns="" id="{00000000-0008-0000-0400-00003D04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529" name="TextBox 3528">
          <a:extLst>
            <a:ext uri="{FF2B5EF4-FFF2-40B4-BE49-F238E27FC236}">
              <a16:creationId xmlns:a16="http://schemas.microsoft.com/office/drawing/2014/main" xmlns="" id="{00000000-0008-0000-0400-00003E04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55111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xmlns="" id="{00000000-0008-0000-0400-00003F04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55111"/>
    <xdr:sp macro="" textlink="">
      <xdr:nvSpPr>
        <xdr:cNvPr id="3531" name="TextBox 3530">
          <a:extLst>
            <a:ext uri="{FF2B5EF4-FFF2-40B4-BE49-F238E27FC236}">
              <a16:creationId xmlns:a16="http://schemas.microsoft.com/office/drawing/2014/main" xmlns="" id="{00000000-0008-0000-0400-00004004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55111"/>
    <xdr:sp macro="" textlink="">
      <xdr:nvSpPr>
        <xdr:cNvPr id="3532" name="TextBox 3531">
          <a:extLst>
            <a:ext uri="{FF2B5EF4-FFF2-40B4-BE49-F238E27FC236}">
              <a16:creationId xmlns:a16="http://schemas.microsoft.com/office/drawing/2014/main" xmlns="" id="{00000000-0008-0000-0400-00004104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55111"/>
    <xdr:sp macro="" textlink="">
      <xdr:nvSpPr>
        <xdr:cNvPr id="3533" name="TextBox 3532">
          <a:extLst>
            <a:ext uri="{FF2B5EF4-FFF2-40B4-BE49-F238E27FC236}">
              <a16:creationId xmlns:a16="http://schemas.microsoft.com/office/drawing/2014/main" xmlns="" id="{00000000-0008-0000-0400-00004204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36" name="TextBox 3535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37" name="TextBox 3536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44" name="TextBox 3543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47" name="TextBox 3546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49" name="TextBox 3548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51" name="TextBox 3550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52" name="TextBox 3551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56" name="TextBox 3555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58" name="TextBox 3557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66" name="TextBox 3565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68" name="TextBox 3567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69" name="TextBox 3568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71" name="TextBox 3570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261702" cy="396840"/>
    <xdr:sp macro="" textlink="">
      <xdr:nvSpPr>
        <xdr:cNvPr id="3572" name="TextBox 3571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/>
      </xdr:nvSpPr>
      <xdr:spPr>
        <a:xfrm>
          <a:off x="1735791" y="48863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76" name="TextBox 3575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77" name="TextBox 3576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78" name="TextBox 3577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79" name="TextBox 3578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87" name="TextBox 3586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89" name="TextBox 3588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91" name="TextBox 3590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92" name="TextBox 3591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596" name="TextBox 3595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598" name="TextBox 3597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599" name="TextBox 3598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01" name="TextBox 3600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09" name="TextBox 3608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11" name="TextBox 3610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14" name="TextBox 3613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17" name="TextBox 3616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18" name="TextBox 3617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22" name="TextBox 3621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23" name="TextBox 3622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33" name="TextBox 3632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34" name="TextBox 3633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36" name="TextBox 3635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37" name="TextBox 3636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39" name="TextBox 3638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41" name="TextBox 3640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42" name="TextBox 3641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44" name="TextBox 3643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52" name="TextBox 3651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53" name="TextBox 3652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56" name="TextBox 3655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58" name="TextBox 3657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61" name="TextBox 3660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63" name="TextBox 3662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66" name="TextBox 3665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67" name="TextBox 3666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78" name="TextBox 3677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83" name="TextBox 3682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84" name="TextBox 3683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697" name="TextBox 3696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699" name="TextBox 3698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02" name="TextBox 3701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703" name="TextBox 3702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04" name="TextBox 3703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709" name="TextBox 3708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/>
      </xdr:nvSpPr>
      <xdr:spPr>
        <a:xfrm>
          <a:off x="1651187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18" name="TextBox 3717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/>
      </xdr:nvSpPr>
      <xdr:spPr>
        <a:xfrm>
          <a:off x="1622612" y="48863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721" name="TextBox 3720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/>
      </xdr:nvSpPr>
      <xdr:spPr>
        <a:xfrm>
          <a:off x="1613087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722" name="TextBox 3721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/>
      </xdr:nvSpPr>
      <xdr:spPr>
        <a:xfrm>
          <a:off x="1735791" y="48863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723" name="TextBox 3722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/>
      </xdr:nvSpPr>
      <xdr:spPr>
        <a:xfrm>
          <a:off x="1613087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/>
      </xdr:nvSpPr>
      <xdr:spPr>
        <a:xfrm>
          <a:off x="1735791" y="48863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xmlns="" id="{00000000-0008-0000-0400-000002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xmlns="" id="{00000000-0008-0000-0400-000003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xmlns="" id="{00000000-0008-0000-0400-000004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28" name="TextBox 3727">
          <a:extLst>
            <a:ext uri="{FF2B5EF4-FFF2-40B4-BE49-F238E27FC236}">
              <a16:creationId xmlns:a16="http://schemas.microsoft.com/office/drawing/2014/main" xmlns="" id="{00000000-0008-0000-0400-000005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29" name="TextBox 3728">
          <a:extLst>
            <a:ext uri="{FF2B5EF4-FFF2-40B4-BE49-F238E27FC236}">
              <a16:creationId xmlns:a16="http://schemas.microsoft.com/office/drawing/2014/main" xmlns="" id="{00000000-0008-0000-0400-000006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xmlns="" id="{00000000-0008-0000-0400-000007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xmlns="" id="{00000000-0008-0000-0400-000008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32" name="TextBox 3731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xmlns="" id="{00000000-0008-0000-0400-00000A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xmlns="" id="{00000000-0008-0000-0400-00000B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xmlns="" id="{00000000-0008-0000-0400-00000C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xmlns="" id="{00000000-0008-0000-0400-00000D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xmlns="" id="{00000000-0008-0000-0400-00000E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xmlns="" id="{00000000-0008-0000-0400-00000F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xmlns="" id="{00000000-0008-0000-0400-000010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xmlns="" id="{00000000-0008-0000-0400-000011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41" name="TextBox 3740">
          <a:extLst>
            <a:ext uri="{FF2B5EF4-FFF2-40B4-BE49-F238E27FC236}">
              <a16:creationId xmlns:a16="http://schemas.microsoft.com/office/drawing/2014/main" xmlns="" id="{00000000-0008-0000-0400-000012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42" name="TextBox 3741">
          <a:extLst>
            <a:ext uri="{FF2B5EF4-FFF2-40B4-BE49-F238E27FC236}">
              <a16:creationId xmlns:a16="http://schemas.microsoft.com/office/drawing/2014/main" xmlns="" id="{00000000-0008-0000-0400-000013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xmlns="" id="{00000000-0008-0000-0400-000014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xmlns="" id="{00000000-0008-0000-0400-000015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xmlns="" id="{00000000-0008-0000-0400-000016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xmlns="" id="{00000000-0008-0000-0400-000017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xmlns="" id="{00000000-0008-0000-0400-000018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xmlns="" id="{00000000-0008-0000-0400-000019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xmlns="" id="{00000000-0008-0000-0400-00001A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xmlns="" id="{00000000-0008-0000-0400-00001B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51" name="TextBox 3750">
          <a:extLst>
            <a:ext uri="{FF2B5EF4-FFF2-40B4-BE49-F238E27FC236}">
              <a16:creationId xmlns:a16="http://schemas.microsoft.com/office/drawing/2014/main" xmlns="" id="{00000000-0008-0000-0400-00001C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xmlns="" id="{00000000-0008-0000-0400-00001D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xmlns="" id="{00000000-0008-0000-0400-00001E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xmlns="" id="{00000000-0008-0000-0400-00001F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xmlns="" id="{00000000-0008-0000-0400-000020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xmlns="" id="{00000000-0008-0000-0400-000021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xmlns="" id="{00000000-0008-0000-0400-000022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xmlns="" id="{00000000-0008-0000-0400-000023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xmlns="" id="{00000000-0008-0000-0400-000024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xmlns="" id="{00000000-0008-0000-0400-000025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xmlns="" id="{00000000-0008-0000-0400-000026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62" name="TextBox 3761">
          <a:extLst>
            <a:ext uri="{FF2B5EF4-FFF2-40B4-BE49-F238E27FC236}">
              <a16:creationId xmlns:a16="http://schemas.microsoft.com/office/drawing/2014/main" xmlns="" id="{00000000-0008-0000-0400-000027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3763" name="TextBox 3762">
          <a:extLst>
            <a:ext uri="{FF2B5EF4-FFF2-40B4-BE49-F238E27FC236}">
              <a16:creationId xmlns:a16="http://schemas.microsoft.com/office/drawing/2014/main" xmlns="" id="{00000000-0008-0000-0400-00002805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64" name="TextBox 3763">
          <a:extLst>
            <a:ext uri="{FF2B5EF4-FFF2-40B4-BE49-F238E27FC236}">
              <a16:creationId xmlns:a16="http://schemas.microsoft.com/office/drawing/2014/main" xmlns="" id="{00000000-0008-0000-0400-00002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xmlns="" id="{00000000-0008-0000-0400-00002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xmlns="" id="{00000000-0008-0000-0400-00002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xmlns="" id="{00000000-0008-0000-0400-00002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xmlns="" id="{00000000-0008-0000-0400-00002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xmlns="" id="{00000000-0008-0000-0400-00002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xmlns="" id="{00000000-0008-0000-0400-00002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71" name="TextBox 3770">
          <a:extLst>
            <a:ext uri="{FF2B5EF4-FFF2-40B4-BE49-F238E27FC236}">
              <a16:creationId xmlns:a16="http://schemas.microsoft.com/office/drawing/2014/main" xmlns="" id="{00000000-0008-0000-0400-00003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72" name="TextBox 3771">
          <a:extLst>
            <a:ext uri="{FF2B5EF4-FFF2-40B4-BE49-F238E27FC236}">
              <a16:creationId xmlns:a16="http://schemas.microsoft.com/office/drawing/2014/main" xmlns="" id="{00000000-0008-0000-0400-00003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73" name="TextBox 3772">
          <a:extLst>
            <a:ext uri="{FF2B5EF4-FFF2-40B4-BE49-F238E27FC236}">
              <a16:creationId xmlns:a16="http://schemas.microsoft.com/office/drawing/2014/main" xmlns="" id="{00000000-0008-0000-0400-00003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74" name="TextBox 3773">
          <a:extLst>
            <a:ext uri="{FF2B5EF4-FFF2-40B4-BE49-F238E27FC236}">
              <a16:creationId xmlns:a16="http://schemas.microsoft.com/office/drawing/2014/main" xmlns="" id="{00000000-0008-0000-0400-00003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xmlns="" id="{00000000-0008-0000-0400-00003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xmlns="" id="{00000000-0008-0000-0400-00003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xmlns="" id="{00000000-0008-0000-0400-00003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xmlns="" id="{00000000-0008-0000-0400-00003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xmlns="" id="{00000000-0008-0000-0400-00003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xmlns="" id="{00000000-0008-0000-0400-00003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xmlns="" id="{00000000-0008-0000-0400-00003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82" name="TextBox 3781">
          <a:extLst>
            <a:ext uri="{FF2B5EF4-FFF2-40B4-BE49-F238E27FC236}">
              <a16:creationId xmlns:a16="http://schemas.microsoft.com/office/drawing/2014/main" xmlns="" id="{00000000-0008-0000-0400-00003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83" name="TextBox 3782">
          <a:extLst>
            <a:ext uri="{FF2B5EF4-FFF2-40B4-BE49-F238E27FC236}">
              <a16:creationId xmlns:a16="http://schemas.microsoft.com/office/drawing/2014/main" xmlns="" id="{00000000-0008-0000-0400-00003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xmlns="" id="{00000000-0008-0000-0400-00003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xmlns="" id="{00000000-0008-0000-0400-00003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xmlns="" id="{00000000-0008-0000-0400-00003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87" name="TextBox 3786">
          <a:extLst>
            <a:ext uri="{FF2B5EF4-FFF2-40B4-BE49-F238E27FC236}">
              <a16:creationId xmlns:a16="http://schemas.microsoft.com/office/drawing/2014/main" xmlns="" id="{00000000-0008-0000-0400-00004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88" name="TextBox 3787">
          <a:extLst>
            <a:ext uri="{FF2B5EF4-FFF2-40B4-BE49-F238E27FC236}">
              <a16:creationId xmlns:a16="http://schemas.microsoft.com/office/drawing/2014/main" xmlns="" id="{00000000-0008-0000-0400-00004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89" name="TextBox 3788">
          <a:extLst>
            <a:ext uri="{FF2B5EF4-FFF2-40B4-BE49-F238E27FC236}">
              <a16:creationId xmlns:a16="http://schemas.microsoft.com/office/drawing/2014/main" xmlns="" id="{00000000-0008-0000-0400-00004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xmlns="" id="{00000000-0008-0000-0400-00004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xmlns="" id="{00000000-0008-0000-0400-00004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xmlns="" id="{00000000-0008-0000-0400-00004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93" name="TextBox 3792">
          <a:extLst>
            <a:ext uri="{FF2B5EF4-FFF2-40B4-BE49-F238E27FC236}">
              <a16:creationId xmlns:a16="http://schemas.microsoft.com/office/drawing/2014/main" xmlns="" id="{00000000-0008-0000-0400-00004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794" name="TextBox 3793">
          <a:extLst>
            <a:ext uri="{FF2B5EF4-FFF2-40B4-BE49-F238E27FC236}">
              <a16:creationId xmlns:a16="http://schemas.microsoft.com/office/drawing/2014/main" xmlns="" id="{00000000-0008-0000-0400-00004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xmlns="" id="{00000000-0008-0000-0400-00004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796" name="TextBox 3795">
          <a:extLst>
            <a:ext uri="{FF2B5EF4-FFF2-40B4-BE49-F238E27FC236}">
              <a16:creationId xmlns:a16="http://schemas.microsoft.com/office/drawing/2014/main" xmlns="" id="{00000000-0008-0000-0400-00004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97" name="TextBox 3796">
          <a:extLst>
            <a:ext uri="{FF2B5EF4-FFF2-40B4-BE49-F238E27FC236}">
              <a16:creationId xmlns:a16="http://schemas.microsoft.com/office/drawing/2014/main" xmlns="" id="{00000000-0008-0000-0400-00004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xmlns="" id="{00000000-0008-0000-0400-00004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xmlns="" id="{00000000-0008-0000-0400-00004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xmlns="" id="{00000000-0008-0000-0400-00004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xmlns="" id="{00000000-0008-0000-0400-00004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xmlns="" id="{00000000-0008-0000-0400-00004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xmlns="" id="{00000000-0008-0000-0400-00005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04" name="TextBox 3803">
          <a:extLst>
            <a:ext uri="{FF2B5EF4-FFF2-40B4-BE49-F238E27FC236}">
              <a16:creationId xmlns:a16="http://schemas.microsoft.com/office/drawing/2014/main" xmlns="" id="{00000000-0008-0000-0400-00005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xmlns="" id="{00000000-0008-0000-0400-00005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06" name="TextBox 3805">
          <a:extLst>
            <a:ext uri="{FF2B5EF4-FFF2-40B4-BE49-F238E27FC236}">
              <a16:creationId xmlns:a16="http://schemas.microsoft.com/office/drawing/2014/main" xmlns="" id="{00000000-0008-0000-0400-00005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07" name="TextBox 3806">
          <a:extLst>
            <a:ext uri="{FF2B5EF4-FFF2-40B4-BE49-F238E27FC236}">
              <a16:creationId xmlns:a16="http://schemas.microsoft.com/office/drawing/2014/main" xmlns="" id="{00000000-0008-0000-0400-00005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08" name="TextBox 3807">
          <a:extLst>
            <a:ext uri="{FF2B5EF4-FFF2-40B4-BE49-F238E27FC236}">
              <a16:creationId xmlns:a16="http://schemas.microsoft.com/office/drawing/2014/main" xmlns="" id="{00000000-0008-0000-0400-00005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09" name="TextBox 3808">
          <a:extLst>
            <a:ext uri="{FF2B5EF4-FFF2-40B4-BE49-F238E27FC236}">
              <a16:creationId xmlns:a16="http://schemas.microsoft.com/office/drawing/2014/main" xmlns="" id="{00000000-0008-0000-0400-00005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xmlns="" id="{00000000-0008-0000-0400-00005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xmlns="" id="{00000000-0008-0000-0400-00005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12" name="TextBox 3811">
          <a:extLst>
            <a:ext uri="{FF2B5EF4-FFF2-40B4-BE49-F238E27FC236}">
              <a16:creationId xmlns:a16="http://schemas.microsoft.com/office/drawing/2014/main" xmlns="" id="{00000000-0008-0000-0400-00005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13" name="TextBox 3812">
          <a:extLst>
            <a:ext uri="{FF2B5EF4-FFF2-40B4-BE49-F238E27FC236}">
              <a16:creationId xmlns:a16="http://schemas.microsoft.com/office/drawing/2014/main" xmlns="" id="{00000000-0008-0000-0400-00005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14" name="TextBox 3813">
          <a:extLst>
            <a:ext uri="{FF2B5EF4-FFF2-40B4-BE49-F238E27FC236}">
              <a16:creationId xmlns:a16="http://schemas.microsoft.com/office/drawing/2014/main" xmlns="" id="{00000000-0008-0000-0400-00005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xmlns="" id="{00000000-0008-0000-0400-00005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xmlns="" id="{00000000-0008-0000-0400-00005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17" name="TextBox 3816">
          <a:extLst>
            <a:ext uri="{FF2B5EF4-FFF2-40B4-BE49-F238E27FC236}">
              <a16:creationId xmlns:a16="http://schemas.microsoft.com/office/drawing/2014/main" xmlns="" id="{00000000-0008-0000-0400-00005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18" name="TextBox 3817">
          <a:extLst>
            <a:ext uri="{FF2B5EF4-FFF2-40B4-BE49-F238E27FC236}">
              <a16:creationId xmlns:a16="http://schemas.microsoft.com/office/drawing/2014/main" xmlns="" id="{00000000-0008-0000-0400-00005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xmlns="" id="{00000000-0008-0000-0400-00006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xmlns="" id="{00000000-0008-0000-0400-00006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xmlns="" id="{00000000-0008-0000-0400-00006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xmlns="" id="{00000000-0008-0000-0400-00006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xmlns="" id="{00000000-0008-0000-0400-00006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xmlns="" id="{00000000-0008-0000-0400-00006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xmlns="" id="{00000000-0008-0000-0400-00006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26" name="TextBox 3825">
          <a:extLst>
            <a:ext uri="{FF2B5EF4-FFF2-40B4-BE49-F238E27FC236}">
              <a16:creationId xmlns:a16="http://schemas.microsoft.com/office/drawing/2014/main" xmlns="" id="{00000000-0008-0000-0400-00006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xmlns="" id="{00000000-0008-0000-0400-00006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28" name="TextBox 3827">
          <a:extLst>
            <a:ext uri="{FF2B5EF4-FFF2-40B4-BE49-F238E27FC236}">
              <a16:creationId xmlns:a16="http://schemas.microsoft.com/office/drawing/2014/main" xmlns="" id="{00000000-0008-0000-0400-00006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xmlns="" id="{00000000-0008-0000-0400-00006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xmlns="" id="{00000000-0008-0000-0400-00006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31" name="TextBox 3830">
          <a:extLst>
            <a:ext uri="{FF2B5EF4-FFF2-40B4-BE49-F238E27FC236}">
              <a16:creationId xmlns:a16="http://schemas.microsoft.com/office/drawing/2014/main" xmlns="" id="{00000000-0008-0000-0400-00006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32" name="TextBox 3831">
          <a:extLst>
            <a:ext uri="{FF2B5EF4-FFF2-40B4-BE49-F238E27FC236}">
              <a16:creationId xmlns:a16="http://schemas.microsoft.com/office/drawing/2014/main" xmlns="" id="{00000000-0008-0000-0400-00006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33" name="TextBox 3832">
          <a:extLst>
            <a:ext uri="{FF2B5EF4-FFF2-40B4-BE49-F238E27FC236}">
              <a16:creationId xmlns:a16="http://schemas.microsoft.com/office/drawing/2014/main" xmlns="" id="{00000000-0008-0000-0400-00006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34" name="TextBox 3833">
          <a:extLst>
            <a:ext uri="{FF2B5EF4-FFF2-40B4-BE49-F238E27FC236}">
              <a16:creationId xmlns:a16="http://schemas.microsoft.com/office/drawing/2014/main" xmlns="" id="{00000000-0008-0000-0400-00006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xmlns="" id="{00000000-0008-0000-0400-00007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xmlns="" id="{00000000-0008-0000-0400-00007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xmlns="" id="{00000000-0008-0000-0400-00007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38" name="TextBox 3837">
          <a:extLst>
            <a:ext uri="{FF2B5EF4-FFF2-40B4-BE49-F238E27FC236}">
              <a16:creationId xmlns:a16="http://schemas.microsoft.com/office/drawing/2014/main" xmlns="" id="{00000000-0008-0000-0400-00007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39" name="TextBox 3838">
          <a:extLst>
            <a:ext uri="{FF2B5EF4-FFF2-40B4-BE49-F238E27FC236}">
              <a16:creationId xmlns:a16="http://schemas.microsoft.com/office/drawing/2014/main" xmlns="" id="{00000000-0008-0000-0400-00007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xmlns="" id="{00000000-0008-0000-0400-00007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xmlns="" id="{00000000-0008-0000-0400-00007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xmlns="" id="{00000000-0008-0000-0400-00007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xmlns="" id="{00000000-0008-0000-0400-00007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xmlns="" id="{00000000-0008-0000-0400-00007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xmlns="" id="{00000000-0008-0000-0400-00007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xmlns="" id="{00000000-0008-0000-0400-00007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47" name="TextBox 3846">
          <a:extLst>
            <a:ext uri="{FF2B5EF4-FFF2-40B4-BE49-F238E27FC236}">
              <a16:creationId xmlns:a16="http://schemas.microsoft.com/office/drawing/2014/main" xmlns="" id="{00000000-0008-0000-0400-00007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xmlns="" id="{00000000-0008-0000-0400-00007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49" name="TextBox 3848">
          <a:extLst>
            <a:ext uri="{FF2B5EF4-FFF2-40B4-BE49-F238E27FC236}">
              <a16:creationId xmlns:a16="http://schemas.microsoft.com/office/drawing/2014/main" xmlns="" id="{00000000-0008-0000-0400-00007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xmlns="" id="{00000000-0008-0000-0400-00007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xmlns="" id="{00000000-0008-0000-0400-00008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52" name="TextBox 3851">
          <a:extLst>
            <a:ext uri="{FF2B5EF4-FFF2-40B4-BE49-F238E27FC236}">
              <a16:creationId xmlns:a16="http://schemas.microsoft.com/office/drawing/2014/main" xmlns="" id="{00000000-0008-0000-0400-00008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xmlns="" id="{00000000-0008-0000-0400-00008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54" name="TextBox 3853">
          <a:extLst>
            <a:ext uri="{FF2B5EF4-FFF2-40B4-BE49-F238E27FC236}">
              <a16:creationId xmlns:a16="http://schemas.microsoft.com/office/drawing/2014/main" xmlns="" id="{00000000-0008-0000-0400-00008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xmlns="" id="{00000000-0008-0000-0400-00008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56" name="TextBox 3855">
          <a:extLst>
            <a:ext uri="{FF2B5EF4-FFF2-40B4-BE49-F238E27FC236}">
              <a16:creationId xmlns:a16="http://schemas.microsoft.com/office/drawing/2014/main" xmlns="" id="{00000000-0008-0000-0400-00008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57" name="TextBox 3856">
          <a:extLst>
            <a:ext uri="{FF2B5EF4-FFF2-40B4-BE49-F238E27FC236}">
              <a16:creationId xmlns:a16="http://schemas.microsoft.com/office/drawing/2014/main" xmlns="" id="{00000000-0008-0000-0400-00008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58" name="TextBox 3857">
          <a:extLst>
            <a:ext uri="{FF2B5EF4-FFF2-40B4-BE49-F238E27FC236}">
              <a16:creationId xmlns:a16="http://schemas.microsoft.com/office/drawing/2014/main" xmlns="" id="{00000000-0008-0000-0400-00008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xmlns="" id="{00000000-0008-0000-0400-00008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xmlns="" id="{00000000-0008-0000-0400-00008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xmlns="" id="{00000000-0008-0000-0400-00008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62" name="TextBox 3861">
          <a:extLst>
            <a:ext uri="{FF2B5EF4-FFF2-40B4-BE49-F238E27FC236}">
              <a16:creationId xmlns:a16="http://schemas.microsoft.com/office/drawing/2014/main" xmlns="" id="{00000000-0008-0000-0400-00008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xmlns="" id="{00000000-0008-0000-0400-00008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xmlns="" id="{00000000-0008-0000-0400-00008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xmlns="" id="{00000000-0008-0000-0400-00008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xmlns="" id="{00000000-0008-0000-0400-00008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xmlns="" id="{00000000-0008-0000-0400-00009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xmlns="" id="{00000000-0008-0000-0400-00009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69" name="TextBox 3868">
          <a:extLst>
            <a:ext uri="{FF2B5EF4-FFF2-40B4-BE49-F238E27FC236}">
              <a16:creationId xmlns:a16="http://schemas.microsoft.com/office/drawing/2014/main" xmlns="" id="{00000000-0008-0000-0400-00009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xmlns="" id="{00000000-0008-0000-0400-00009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71" name="TextBox 3870">
          <a:extLst>
            <a:ext uri="{FF2B5EF4-FFF2-40B4-BE49-F238E27FC236}">
              <a16:creationId xmlns:a16="http://schemas.microsoft.com/office/drawing/2014/main" xmlns="" id="{00000000-0008-0000-0400-00009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xmlns="" id="{00000000-0008-0000-0400-00009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73" name="TextBox 3872">
          <a:extLst>
            <a:ext uri="{FF2B5EF4-FFF2-40B4-BE49-F238E27FC236}">
              <a16:creationId xmlns:a16="http://schemas.microsoft.com/office/drawing/2014/main" xmlns="" id="{00000000-0008-0000-0400-00009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74" name="TextBox 3873">
          <a:extLst>
            <a:ext uri="{FF2B5EF4-FFF2-40B4-BE49-F238E27FC236}">
              <a16:creationId xmlns:a16="http://schemas.microsoft.com/office/drawing/2014/main" xmlns="" id="{00000000-0008-0000-0400-00009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xmlns="" id="{00000000-0008-0000-0400-00009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76" name="TextBox 3875">
          <a:extLst>
            <a:ext uri="{FF2B5EF4-FFF2-40B4-BE49-F238E27FC236}">
              <a16:creationId xmlns:a16="http://schemas.microsoft.com/office/drawing/2014/main" xmlns="" id="{00000000-0008-0000-0400-00009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xmlns="" id="{00000000-0008-0000-0400-00009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78" name="TextBox 3877">
          <a:extLst>
            <a:ext uri="{FF2B5EF4-FFF2-40B4-BE49-F238E27FC236}">
              <a16:creationId xmlns:a16="http://schemas.microsoft.com/office/drawing/2014/main" xmlns="" id="{00000000-0008-0000-0400-00009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79" name="TextBox 3878">
          <a:extLst>
            <a:ext uri="{FF2B5EF4-FFF2-40B4-BE49-F238E27FC236}">
              <a16:creationId xmlns:a16="http://schemas.microsoft.com/office/drawing/2014/main" xmlns="" id="{00000000-0008-0000-0400-00009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xmlns="" id="{00000000-0008-0000-0400-00009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81" name="TextBox 3880">
          <a:extLst>
            <a:ext uri="{FF2B5EF4-FFF2-40B4-BE49-F238E27FC236}">
              <a16:creationId xmlns:a16="http://schemas.microsoft.com/office/drawing/2014/main" xmlns="" id="{00000000-0008-0000-0400-00009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82" name="TextBox 3881">
          <a:extLst>
            <a:ext uri="{FF2B5EF4-FFF2-40B4-BE49-F238E27FC236}">
              <a16:creationId xmlns:a16="http://schemas.microsoft.com/office/drawing/2014/main" xmlns="" id="{00000000-0008-0000-0400-00009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83" name="TextBox 3882">
          <a:extLst>
            <a:ext uri="{FF2B5EF4-FFF2-40B4-BE49-F238E27FC236}">
              <a16:creationId xmlns:a16="http://schemas.microsoft.com/office/drawing/2014/main" xmlns="" id="{00000000-0008-0000-0400-0000A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xmlns="" id="{00000000-0008-0000-0400-0000A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xmlns="" id="{00000000-0008-0000-0400-0000A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xmlns="" id="{00000000-0008-0000-0400-0000A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xmlns="" id="{00000000-0008-0000-0400-0000A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xmlns="" id="{00000000-0008-0000-0400-0000A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xmlns="" id="{00000000-0008-0000-0400-0000A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xmlns="" id="{00000000-0008-0000-0400-0000A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xmlns="" id="{00000000-0008-0000-0400-0000A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892" name="TextBox 3891">
          <a:extLst>
            <a:ext uri="{FF2B5EF4-FFF2-40B4-BE49-F238E27FC236}">
              <a16:creationId xmlns:a16="http://schemas.microsoft.com/office/drawing/2014/main" xmlns="" id="{00000000-0008-0000-0400-0000A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xmlns="" id="{00000000-0008-0000-0400-0000A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894" name="TextBox 3893">
          <a:extLst>
            <a:ext uri="{FF2B5EF4-FFF2-40B4-BE49-F238E27FC236}">
              <a16:creationId xmlns:a16="http://schemas.microsoft.com/office/drawing/2014/main" xmlns="" id="{00000000-0008-0000-0400-0000A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xmlns="" id="{00000000-0008-0000-0400-0000A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xmlns="" id="{00000000-0008-0000-0400-0000A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897" name="TextBox 3896">
          <a:extLst>
            <a:ext uri="{FF2B5EF4-FFF2-40B4-BE49-F238E27FC236}">
              <a16:creationId xmlns:a16="http://schemas.microsoft.com/office/drawing/2014/main" xmlns="" id="{00000000-0008-0000-0400-0000A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898" name="TextBox 3897">
          <a:extLst>
            <a:ext uri="{FF2B5EF4-FFF2-40B4-BE49-F238E27FC236}">
              <a16:creationId xmlns:a16="http://schemas.microsoft.com/office/drawing/2014/main" xmlns="" id="{00000000-0008-0000-0400-0000A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899" name="TextBox 3898">
          <a:extLst>
            <a:ext uri="{FF2B5EF4-FFF2-40B4-BE49-F238E27FC236}">
              <a16:creationId xmlns:a16="http://schemas.microsoft.com/office/drawing/2014/main" xmlns="" id="{00000000-0008-0000-0400-0000B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xmlns="" id="{00000000-0008-0000-0400-0000B1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xmlns="" id="{00000000-0008-0000-0400-0000B2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902" name="TextBox 3901">
          <a:extLst>
            <a:ext uri="{FF2B5EF4-FFF2-40B4-BE49-F238E27FC236}">
              <a16:creationId xmlns:a16="http://schemas.microsoft.com/office/drawing/2014/main" xmlns="" id="{00000000-0008-0000-0400-0000B3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03" name="TextBox 3902">
          <a:extLst>
            <a:ext uri="{FF2B5EF4-FFF2-40B4-BE49-F238E27FC236}">
              <a16:creationId xmlns:a16="http://schemas.microsoft.com/office/drawing/2014/main" xmlns="" id="{00000000-0008-0000-0400-0000B4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904" name="TextBox 3903">
          <a:extLst>
            <a:ext uri="{FF2B5EF4-FFF2-40B4-BE49-F238E27FC236}">
              <a16:creationId xmlns:a16="http://schemas.microsoft.com/office/drawing/2014/main" xmlns="" id="{00000000-0008-0000-0400-0000B5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xmlns="" id="{00000000-0008-0000-0400-0000B6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xmlns="" id="{00000000-0008-0000-0400-0000B7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xmlns="" id="{00000000-0008-0000-0400-0000B8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xmlns="" id="{00000000-0008-0000-0400-0000B9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xmlns="" id="{00000000-0008-0000-0400-0000BA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xmlns="" id="{00000000-0008-0000-0400-0000BB05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xmlns="" id="{00000000-0008-0000-0400-0000BC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xmlns="" id="{00000000-0008-0000-0400-0000BD05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xmlns="" id="{00000000-0008-0000-0400-0000BE05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914" name="TextBox 3913">
          <a:extLst>
            <a:ext uri="{FF2B5EF4-FFF2-40B4-BE49-F238E27FC236}">
              <a16:creationId xmlns:a16="http://schemas.microsoft.com/office/drawing/2014/main" xmlns="" id="{00000000-0008-0000-0400-0000BF05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xmlns="" id="{00000000-0008-0000-0400-0000C005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55111"/>
    <xdr:sp macro="" textlink="">
      <xdr:nvSpPr>
        <xdr:cNvPr id="3916" name="TextBox 3915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/>
      </xdr:nvSpPr>
      <xdr:spPr>
        <a:xfrm>
          <a:off x="1735791" y="457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55111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/>
      </xdr:nvSpPr>
      <xdr:spPr>
        <a:xfrm>
          <a:off x="1613087" y="48863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55111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/>
      </xdr:nvSpPr>
      <xdr:spPr>
        <a:xfrm>
          <a:off x="1613087" y="48863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55111"/>
    <xdr:sp macro="" textlink="">
      <xdr:nvSpPr>
        <xdr:cNvPr id="3919" name="TextBox 3918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/>
      </xdr:nvSpPr>
      <xdr:spPr>
        <a:xfrm>
          <a:off x="1735791" y="45714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/>
      </xdr:nvSpPr>
      <xdr:spPr>
        <a:xfrm>
          <a:off x="1651187" y="2028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21" name="TextBox 3920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/>
      </xdr:nvSpPr>
      <xdr:spPr>
        <a:xfrm>
          <a:off x="1735791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/>
      </xdr:nvSpPr>
      <xdr:spPr>
        <a:xfrm>
          <a:off x="1622612" y="2028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/>
      </xdr:nvSpPr>
      <xdr:spPr>
        <a:xfrm>
          <a:off x="1735791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/>
      </xdr:nvSpPr>
      <xdr:spPr>
        <a:xfrm>
          <a:off x="1613087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/>
      </xdr:nvSpPr>
      <xdr:spPr>
        <a:xfrm>
          <a:off x="1735791" y="2028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26" name="TextBox 3925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/>
      </xdr:nvSpPr>
      <xdr:spPr>
        <a:xfrm>
          <a:off x="1613087" y="202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/>
      </xdr:nvSpPr>
      <xdr:spPr>
        <a:xfrm>
          <a:off x="1735791" y="2028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34" name="TextBox 3933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37" name="TextBox 3936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38" name="TextBox 3937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39" name="TextBox 3938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44" name="TextBox 3943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48" name="TextBox 3947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56" name="TextBox 3955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57" name="TextBox 3956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58" name="TextBox 3957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63" name="TextBox 3962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64" name="TextBox 3963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/>
      </xdr:nvSpPr>
      <xdr:spPr>
        <a:xfrm>
          <a:off x="1651187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/>
      </xdr:nvSpPr>
      <xdr:spPr>
        <a:xfrm>
          <a:off x="1622612" y="91249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79" name="TextBox 3978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/>
      </xdr:nvSpPr>
      <xdr:spPr>
        <a:xfrm>
          <a:off x="1613087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3981" name="TextBox 3980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/>
      </xdr:nvSpPr>
      <xdr:spPr>
        <a:xfrm>
          <a:off x="1735791" y="91249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/>
      </xdr:nvSpPr>
      <xdr:spPr>
        <a:xfrm>
          <a:off x="1613087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/>
      </xdr:nvSpPr>
      <xdr:spPr>
        <a:xfrm>
          <a:off x="1735791" y="91249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984" name="TextBox 3983">
          <a:extLst>
            <a:ext uri="{FF2B5EF4-FFF2-40B4-BE49-F238E27FC236}">
              <a16:creationId xmlns:a16="http://schemas.microsoft.com/office/drawing/2014/main" xmlns="" id="{00000000-0008-0000-0400-000005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xmlns="" id="{00000000-0008-0000-0400-000006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xmlns="" id="{00000000-0008-0000-0400-00000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xmlns="" id="{00000000-0008-0000-0400-00000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988" name="TextBox 3987">
          <a:extLst>
            <a:ext uri="{FF2B5EF4-FFF2-40B4-BE49-F238E27FC236}">
              <a16:creationId xmlns:a16="http://schemas.microsoft.com/office/drawing/2014/main" xmlns="" id="{00000000-0008-0000-0400-000009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xmlns="" id="{00000000-0008-0000-0400-00000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xmlns="" id="{00000000-0008-0000-0400-00000B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991" name="TextBox 3990">
          <a:extLst>
            <a:ext uri="{FF2B5EF4-FFF2-40B4-BE49-F238E27FC236}">
              <a16:creationId xmlns:a16="http://schemas.microsoft.com/office/drawing/2014/main" xmlns="" id="{00000000-0008-0000-0400-00000C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xmlns="" id="{00000000-0008-0000-0400-00000D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xmlns="" id="{00000000-0008-0000-0400-00000E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xmlns="" id="{00000000-0008-0000-0400-00000F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xmlns="" id="{00000000-0008-0000-0400-000010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xmlns="" id="{00000000-0008-0000-0400-000011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xmlns="" id="{00000000-0008-0000-0400-000012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xmlns="" id="{00000000-0008-0000-0400-000013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xmlns="" id="{00000000-0008-0000-0400-000014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xmlns="" id="{00000000-0008-0000-0400-000015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xmlns="" id="{00000000-0008-0000-0400-000016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xmlns="" id="{00000000-0008-0000-0400-00001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03" name="TextBox 4002">
          <a:extLst>
            <a:ext uri="{FF2B5EF4-FFF2-40B4-BE49-F238E27FC236}">
              <a16:creationId xmlns:a16="http://schemas.microsoft.com/office/drawing/2014/main" xmlns="" id="{00000000-0008-0000-0400-00001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04" name="TextBox 4003">
          <a:extLst>
            <a:ext uri="{FF2B5EF4-FFF2-40B4-BE49-F238E27FC236}">
              <a16:creationId xmlns:a16="http://schemas.microsoft.com/office/drawing/2014/main" xmlns="" id="{00000000-0008-0000-0400-000019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xmlns="" id="{00000000-0008-0000-0400-00001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xmlns="" id="{00000000-0008-0000-0400-00001B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07" name="TextBox 4006">
          <a:extLst>
            <a:ext uri="{FF2B5EF4-FFF2-40B4-BE49-F238E27FC236}">
              <a16:creationId xmlns:a16="http://schemas.microsoft.com/office/drawing/2014/main" xmlns="" id="{00000000-0008-0000-0400-00001C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12" name="TextBox 4011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22" name="TextBox 4021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23" name="TextBox 4022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26" name="TextBox 4025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29" name="TextBox 4028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31" name="TextBox 4030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34" name="TextBox 4033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xmlns="" id="{00000000-0008-0000-0400-000038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xmlns="" id="{00000000-0008-0000-0400-000039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xmlns="" id="{00000000-0008-0000-0400-00003A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xmlns="" id="{00000000-0008-0000-0400-00003B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xmlns="" id="{00000000-0008-0000-0400-00003C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xmlns="" id="{00000000-0008-0000-0400-00003D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xmlns="" id="{00000000-0008-0000-0400-00003E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42" name="TextBox 4041">
          <a:extLst>
            <a:ext uri="{FF2B5EF4-FFF2-40B4-BE49-F238E27FC236}">
              <a16:creationId xmlns:a16="http://schemas.microsoft.com/office/drawing/2014/main" xmlns="" id="{00000000-0008-0000-0400-00003F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xmlns="" id="{00000000-0008-0000-0400-000040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xmlns="" id="{00000000-0008-0000-0400-000041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xmlns="" id="{00000000-0008-0000-0400-000042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xmlns="" id="{00000000-0008-0000-0400-000043060000}"/>
            </a:ext>
          </a:extLst>
        </xdr:cNvPr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xmlns="" id="{00000000-0008-0000-0400-00004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48" name="TextBox 4047">
          <a:extLst>
            <a:ext uri="{FF2B5EF4-FFF2-40B4-BE49-F238E27FC236}">
              <a16:creationId xmlns:a16="http://schemas.microsoft.com/office/drawing/2014/main" xmlns="" id="{00000000-0008-0000-0400-00004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xmlns="" id="{00000000-0008-0000-0400-00004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xmlns="" id="{00000000-0008-0000-0400-00004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xmlns="" id="{00000000-0008-0000-0400-00004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xmlns="" id="{00000000-0008-0000-0400-00004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53" name="TextBox 4052">
          <a:extLst>
            <a:ext uri="{FF2B5EF4-FFF2-40B4-BE49-F238E27FC236}">
              <a16:creationId xmlns:a16="http://schemas.microsoft.com/office/drawing/2014/main" xmlns="" id="{00000000-0008-0000-0400-00004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54" name="TextBox 4053">
          <a:extLst>
            <a:ext uri="{FF2B5EF4-FFF2-40B4-BE49-F238E27FC236}">
              <a16:creationId xmlns:a16="http://schemas.microsoft.com/office/drawing/2014/main" xmlns="" id="{00000000-0008-0000-0400-00004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xmlns="" id="{00000000-0008-0000-0400-00004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xmlns="" id="{00000000-0008-0000-0400-00004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xmlns="" id="{00000000-0008-0000-0400-00004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xmlns="" id="{00000000-0008-0000-0400-00004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xmlns="" id="{00000000-0008-0000-0400-00005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xmlns="" id="{00000000-0008-0000-0400-00005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xmlns="" id="{00000000-0008-0000-0400-00005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xmlns="" id="{00000000-0008-0000-0400-00005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xmlns="" id="{00000000-0008-0000-0400-00005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xmlns="" id="{00000000-0008-0000-0400-00005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xmlns="" id="{00000000-0008-0000-0400-00005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66" name="TextBox 4065">
          <a:extLst>
            <a:ext uri="{FF2B5EF4-FFF2-40B4-BE49-F238E27FC236}">
              <a16:creationId xmlns:a16="http://schemas.microsoft.com/office/drawing/2014/main" xmlns="" id="{00000000-0008-0000-0400-00005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xmlns="" id="{00000000-0008-0000-0400-00005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68" name="TextBox 4067">
          <a:extLst>
            <a:ext uri="{FF2B5EF4-FFF2-40B4-BE49-F238E27FC236}">
              <a16:creationId xmlns:a16="http://schemas.microsoft.com/office/drawing/2014/main" xmlns="" id="{00000000-0008-0000-0400-00005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69" name="TextBox 4068">
          <a:extLst>
            <a:ext uri="{FF2B5EF4-FFF2-40B4-BE49-F238E27FC236}">
              <a16:creationId xmlns:a16="http://schemas.microsoft.com/office/drawing/2014/main" xmlns="" id="{00000000-0008-0000-0400-00005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xmlns="" id="{00000000-0008-0000-0400-00005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71" name="TextBox 4070">
          <a:extLst>
            <a:ext uri="{FF2B5EF4-FFF2-40B4-BE49-F238E27FC236}">
              <a16:creationId xmlns:a16="http://schemas.microsoft.com/office/drawing/2014/main" xmlns="" id="{00000000-0008-0000-0400-00005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xmlns="" id="{00000000-0008-0000-0400-00005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73" name="TextBox 4072">
          <a:extLst>
            <a:ext uri="{FF2B5EF4-FFF2-40B4-BE49-F238E27FC236}">
              <a16:creationId xmlns:a16="http://schemas.microsoft.com/office/drawing/2014/main" xmlns="" id="{00000000-0008-0000-0400-00005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74" name="TextBox 4073">
          <a:extLst>
            <a:ext uri="{FF2B5EF4-FFF2-40B4-BE49-F238E27FC236}">
              <a16:creationId xmlns:a16="http://schemas.microsoft.com/office/drawing/2014/main" xmlns="" id="{00000000-0008-0000-0400-00005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xmlns="" id="{00000000-0008-0000-0400-00006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76" name="TextBox 4075">
          <a:extLst>
            <a:ext uri="{FF2B5EF4-FFF2-40B4-BE49-F238E27FC236}">
              <a16:creationId xmlns:a16="http://schemas.microsoft.com/office/drawing/2014/main" xmlns="" id="{00000000-0008-0000-0400-00006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xmlns="" id="{00000000-0008-0000-0400-00006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78" name="TextBox 4077">
          <a:extLst>
            <a:ext uri="{FF2B5EF4-FFF2-40B4-BE49-F238E27FC236}">
              <a16:creationId xmlns:a16="http://schemas.microsoft.com/office/drawing/2014/main" xmlns="" id="{00000000-0008-0000-0400-00006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xmlns="" id="{00000000-0008-0000-0400-00006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xmlns="" id="{00000000-0008-0000-0400-00006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xmlns="" id="{00000000-0008-0000-0400-00006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xmlns="" id="{00000000-0008-0000-0400-00006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xmlns="" id="{00000000-0008-0000-0400-00006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xmlns="" id="{00000000-0008-0000-0400-00006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xmlns="" id="{00000000-0008-0000-0400-00006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xmlns="" id="{00000000-0008-0000-0400-00006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87" name="TextBox 4086">
          <a:extLst>
            <a:ext uri="{FF2B5EF4-FFF2-40B4-BE49-F238E27FC236}">
              <a16:creationId xmlns:a16="http://schemas.microsoft.com/office/drawing/2014/main" xmlns="" id="{00000000-0008-0000-0400-00006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88" name="TextBox 4087">
          <a:extLst>
            <a:ext uri="{FF2B5EF4-FFF2-40B4-BE49-F238E27FC236}">
              <a16:creationId xmlns:a16="http://schemas.microsoft.com/office/drawing/2014/main" xmlns="" id="{00000000-0008-0000-0400-00006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xmlns="" id="{00000000-0008-0000-0400-00006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xmlns="" id="{00000000-0008-0000-0400-00006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xmlns="" id="{00000000-0008-0000-0400-00007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92" name="TextBox 4091">
          <a:extLst>
            <a:ext uri="{FF2B5EF4-FFF2-40B4-BE49-F238E27FC236}">
              <a16:creationId xmlns:a16="http://schemas.microsoft.com/office/drawing/2014/main" xmlns="" id="{00000000-0008-0000-0400-00007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093" name="TextBox 4092">
          <a:extLst>
            <a:ext uri="{FF2B5EF4-FFF2-40B4-BE49-F238E27FC236}">
              <a16:creationId xmlns:a16="http://schemas.microsoft.com/office/drawing/2014/main" xmlns="" id="{00000000-0008-0000-0400-00007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xmlns="" id="{00000000-0008-0000-0400-00007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xmlns="" id="{00000000-0008-0000-0400-00007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xmlns="" id="{00000000-0008-0000-0400-00007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097" name="TextBox 4096">
          <a:extLst>
            <a:ext uri="{FF2B5EF4-FFF2-40B4-BE49-F238E27FC236}">
              <a16:creationId xmlns:a16="http://schemas.microsoft.com/office/drawing/2014/main" xmlns="" id="{00000000-0008-0000-0400-00007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098" name="TextBox 4097">
          <a:extLst>
            <a:ext uri="{FF2B5EF4-FFF2-40B4-BE49-F238E27FC236}">
              <a16:creationId xmlns:a16="http://schemas.microsoft.com/office/drawing/2014/main" xmlns="" id="{00000000-0008-0000-0400-00007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099" name="TextBox 4098">
          <a:extLst>
            <a:ext uri="{FF2B5EF4-FFF2-40B4-BE49-F238E27FC236}">
              <a16:creationId xmlns:a16="http://schemas.microsoft.com/office/drawing/2014/main" xmlns="" id="{00000000-0008-0000-0400-00007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xmlns="" id="{00000000-0008-0000-0400-00007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xmlns="" id="{00000000-0008-0000-0400-00007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xmlns="" id="{00000000-0008-0000-0400-00007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xmlns="" id="{00000000-0008-0000-0400-00007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xmlns="" id="{00000000-0008-0000-0400-00007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xmlns="" id="{00000000-0008-0000-0400-00007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xmlns="" id="{00000000-0008-0000-0400-00007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xmlns="" id="{00000000-0008-0000-0400-00008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08" name="TextBox 4107">
          <a:extLst>
            <a:ext uri="{FF2B5EF4-FFF2-40B4-BE49-F238E27FC236}">
              <a16:creationId xmlns:a16="http://schemas.microsoft.com/office/drawing/2014/main" xmlns="" id="{00000000-0008-0000-0400-00008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09" name="TextBox 4108">
          <a:extLst>
            <a:ext uri="{FF2B5EF4-FFF2-40B4-BE49-F238E27FC236}">
              <a16:creationId xmlns:a16="http://schemas.microsoft.com/office/drawing/2014/main" xmlns="" id="{00000000-0008-0000-0400-00008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xmlns="" id="{00000000-0008-0000-0400-00008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11" name="TextBox 4110">
          <a:extLst>
            <a:ext uri="{FF2B5EF4-FFF2-40B4-BE49-F238E27FC236}">
              <a16:creationId xmlns:a16="http://schemas.microsoft.com/office/drawing/2014/main" xmlns="" id="{00000000-0008-0000-0400-00008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12" name="TextBox 4111">
          <a:extLst>
            <a:ext uri="{FF2B5EF4-FFF2-40B4-BE49-F238E27FC236}">
              <a16:creationId xmlns:a16="http://schemas.microsoft.com/office/drawing/2014/main" xmlns="" id="{00000000-0008-0000-0400-00008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xmlns="" id="{00000000-0008-0000-0400-00008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14" name="TextBox 4113">
          <a:extLst>
            <a:ext uri="{FF2B5EF4-FFF2-40B4-BE49-F238E27FC236}">
              <a16:creationId xmlns:a16="http://schemas.microsoft.com/office/drawing/2014/main" xmlns="" id="{00000000-0008-0000-0400-00008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xmlns="" id="{00000000-0008-0000-0400-00008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16" name="TextBox 4115">
          <a:extLst>
            <a:ext uri="{FF2B5EF4-FFF2-40B4-BE49-F238E27FC236}">
              <a16:creationId xmlns:a16="http://schemas.microsoft.com/office/drawing/2014/main" xmlns="" id="{00000000-0008-0000-0400-00008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17" name="TextBox 4116">
          <a:extLst>
            <a:ext uri="{FF2B5EF4-FFF2-40B4-BE49-F238E27FC236}">
              <a16:creationId xmlns:a16="http://schemas.microsoft.com/office/drawing/2014/main" xmlns="" id="{00000000-0008-0000-0400-00008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xmlns="" id="{00000000-0008-0000-0400-00008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19" name="TextBox 4118">
          <a:extLst>
            <a:ext uri="{FF2B5EF4-FFF2-40B4-BE49-F238E27FC236}">
              <a16:creationId xmlns:a16="http://schemas.microsoft.com/office/drawing/2014/main" xmlns="" id="{00000000-0008-0000-0400-00008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xmlns="" id="{00000000-0008-0000-0400-00008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21" name="TextBox 4120">
          <a:extLst>
            <a:ext uri="{FF2B5EF4-FFF2-40B4-BE49-F238E27FC236}">
              <a16:creationId xmlns:a16="http://schemas.microsoft.com/office/drawing/2014/main" xmlns="" id="{00000000-0008-0000-0400-00008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22" name="TextBox 4121">
          <a:extLst>
            <a:ext uri="{FF2B5EF4-FFF2-40B4-BE49-F238E27FC236}">
              <a16:creationId xmlns:a16="http://schemas.microsoft.com/office/drawing/2014/main" xmlns="" id="{00000000-0008-0000-0400-00008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xmlns="" id="{00000000-0008-0000-0400-00009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xmlns="" id="{00000000-0008-0000-0400-00009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xmlns="" id="{00000000-0008-0000-0400-00009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xmlns="" id="{00000000-0008-0000-0400-00009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xmlns="" id="{00000000-0008-0000-0400-00009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xmlns="" id="{00000000-0008-0000-0400-00009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xmlns="" id="{00000000-0008-0000-0400-00009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xmlns="" id="{00000000-0008-0000-0400-00009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31" name="TextBox 4130">
          <a:extLst>
            <a:ext uri="{FF2B5EF4-FFF2-40B4-BE49-F238E27FC236}">
              <a16:creationId xmlns:a16="http://schemas.microsoft.com/office/drawing/2014/main" xmlns="" id="{00000000-0008-0000-0400-00009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xmlns="" id="{00000000-0008-0000-0400-00009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xmlns="" id="{00000000-0008-0000-0400-00009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34" name="TextBox 4133">
          <a:extLst>
            <a:ext uri="{FF2B5EF4-FFF2-40B4-BE49-F238E27FC236}">
              <a16:creationId xmlns:a16="http://schemas.microsoft.com/office/drawing/2014/main" xmlns="" id="{00000000-0008-0000-0400-00009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xmlns="" id="{00000000-0008-0000-0400-00009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36" name="TextBox 4135">
          <a:extLst>
            <a:ext uri="{FF2B5EF4-FFF2-40B4-BE49-F238E27FC236}">
              <a16:creationId xmlns:a16="http://schemas.microsoft.com/office/drawing/2014/main" xmlns="" id="{00000000-0008-0000-0400-00009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xmlns="" id="{00000000-0008-0000-0400-00009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xmlns="" id="{00000000-0008-0000-0400-00009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39" name="TextBox 4138">
          <a:extLst>
            <a:ext uri="{FF2B5EF4-FFF2-40B4-BE49-F238E27FC236}">
              <a16:creationId xmlns:a16="http://schemas.microsoft.com/office/drawing/2014/main" xmlns="" id="{00000000-0008-0000-0400-0000A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xmlns="" id="{00000000-0008-0000-0400-0000A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41" name="TextBox 4140">
          <a:extLst>
            <a:ext uri="{FF2B5EF4-FFF2-40B4-BE49-F238E27FC236}">
              <a16:creationId xmlns:a16="http://schemas.microsoft.com/office/drawing/2014/main" xmlns="" id="{00000000-0008-0000-0400-0000A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xmlns="" id="{00000000-0008-0000-0400-0000A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xmlns="" id="{00000000-0008-0000-0400-0000A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xmlns="" id="{00000000-0008-0000-0400-0000A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xmlns="" id="{00000000-0008-0000-0400-0000A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xmlns="" id="{00000000-0008-0000-0400-0000A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xmlns="" id="{00000000-0008-0000-0400-0000A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xmlns="" id="{00000000-0008-0000-0400-0000A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xmlns="" id="{00000000-0008-0000-0400-0000A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xmlns="" id="{00000000-0008-0000-0400-0000A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xmlns="" id="{00000000-0008-0000-0400-0000A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xmlns="" id="{00000000-0008-0000-0400-0000A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53" name="TextBox 4152">
          <a:extLst>
            <a:ext uri="{FF2B5EF4-FFF2-40B4-BE49-F238E27FC236}">
              <a16:creationId xmlns:a16="http://schemas.microsoft.com/office/drawing/2014/main" xmlns="" id="{00000000-0008-0000-0400-0000A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xmlns="" id="{00000000-0008-0000-0400-0000A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xmlns="" id="{00000000-0008-0000-0400-0000B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xmlns="" id="{00000000-0008-0000-0400-0000B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xmlns="" id="{00000000-0008-0000-0400-0000B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58" name="TextBox 4157">
          <a:extLst>
            <a:ext uri="{FF2B5EF4-FFF2-40B4-BE49-F238E27FC236}">
              <a16:creationId xmlns:a16="http://schemas.microsoft.com/office/drawing/2014/main" xmlns="" id="{00000000-0008-0000-0400-0000B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59" name="TextBox 4158">
          <a:extLst>
            <a:ext uri="{FF2B5EF4-FFF2-40B4-BE49-F238E27FC236}">
              <a16:creationId xmlns:a16="http://schemas.microsoft.com/office/drawing/2014/main" xmlns="" id="{00000000-0008-0000-0400-0000B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60" name="TextBox 4159">
          <a:extLst>
            <a:ext uri="{FF2B5EF4-FFF2-40B4-BE49-F238E27FC236}">
              <a16:creationId xmlns:a16="http://schemas.microsoft.com/office/drawing/2014/main" xmlns="" id="{00000000-0008-0000-0400-0000B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xmlns="" id="{00000000-0008-0000-0400-0000B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xmlns="" id="{00000000-0008-0000-0400-0000B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xmlns="" id="{00000000-0008-0000-0400-0000B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xmlns="" id="{00000000-0008-0000-0400-0000B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xmlns="" id="{00000000-0008-0000-0400-0000B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xmlns="" id="{00000000-0008-0000-0400-0000B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xmlns="" id="{00000000-0008-0000-0400-0000B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xmlns="" id="{00000000-0008-0000-0400-0000B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xmlns="" id="{00000000-0008-0000-0400-0000B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xmlns="" id="{00000000-0008-0000-0400-0000B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xmlns="" id="{00000000-0008-0000-0400-0000C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72" name="TextBox 4171">
          <a:extLst>
            <a:ext uri="{FF2B5EF4-FFF2-40B4-BE49-F238E27FC236}">
              <a16:creationId xmlns:a16="http://schemas.microsoft.com/office/drawing/2014/main" xmlns="" id="{00000000-0008-0000-0400-0000C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xmlns="" id="{00000000-0008-0000-0400-0000C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74" name="TextBox 4173">
          <a:extLst>
            <a:ext uri="{FF2B5EF4-FFF2-40B4-BE49-F238E27FC236}">
              <a16:creationId xmlns:a16="http://schemas.microsoft.com/office/drawing/2014/main" xmlns="" id="{00000000-0008-0000-0400-0000C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xmlns="" id="{00000000-0008-0000-0400-0000C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xmlns="" id="{00000000-0008-0000-0400-0000C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77" name="TextBox 4176">
          <a:extLst>
            <a:ext uri="{FF2B5EF4-FFF2-40B4-BE49-F238E27FC236}">
              <a16:creationId xmlns:a16="http://schemas.microsoft.com/office/drawing/2014/main" xmlns="" id="{00000000-0008-0000-0400-0000C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xmlns="" id="{00000000-0008-0000-0400-0000C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79" name="TextBox 4178">
          <a:extLst>
            <a:ext uri="{FF2B5EF4-FFF2-40B4-BE49-F238E27FC236}">
              <a16:creationId xmlns:a16="http://schemas.microsoft.com/office/drawing/2014/main" xmlns="" id="{00000000-0008-0000-0400-0000C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xmlns="" id="{00000000-0008-0000-0400-0000C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xmlns="" id="{00000000-0008-0000-0400-0000C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xmlns="" id="{00000000-0008-0000-0400-0000C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xmlns="" id="{00000000-0008-0000-0400-0000CC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84" name="TextBox 4183">
          <a:extLst>
            <a:ext uri="{FF2B5EF4-FFF2-40B4-BE49-F238E27FC236}">
              <a16:creationId xmlns:a16="http://schemas.microsoft.com/office/drawing/2014/main" xmlns="" id="{00000000-0008-0000-0400-0000CD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85" name="TextBox 4184">
          <a:extLst>
            <a:ext uri="{FF2B5EF4-FFF2-40B4-BE49-F238E27FC236}">
              <a16:creationId xmlns:a16="http://schemas.microsoft.com/office/drawing/2014/main" xmlns="" id="{00000000-0008-0000-0400-0000CE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xmlns="" id="{00000000-0008-0000-0400-0000CF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xmlns="" id="{00000000-0008-0000-0400-0000D0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xmlns="" id="{00000000-0008-0000-0400-0000D1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xmlns="" id="{00000000-0008-0000-0400-0000D2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xmlns="" id="{00000000-0008-0000-0400-0000D3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xmlns="" id="{00000000-0008-0000-0400-0000D4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xmlns="" id="{00000000-0008-0000-0400-0000D5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xmlns="" id="{00000000-0008-0000-0400-0000D6060000}"/>
            </a:ext>
          </a:extLst>
        </xdr:cNvPr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xmlns="" id="{00000000-0008-0000-0400-0000D7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xmlns="" id="{00000000-0008-0000-0400-0000D8060000}"/>
            </a:ext>
          </a:extLst>
        </xdr:cNvPr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196" name="TextBox 4195">
          <a:extLst>
            <a:ext uri="{FF2B5EF4-FFF2-40B4-BE49-F238E27FC236}">
              <a16:creationId xmlns:a16="http://schemas.microsoft.com/office/drawing/2014/main" xmlns="" id="{00000000-0008-0000-0400-0000D9060000}"/>
            </a:ext>
          </a:extLst>
        </xdr:cNvPr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197" name="TextBox 4196">
          <a:extLst>
            <a:ext uri="{FF2B5EF4-FFF2-40B4-BE49-F238E27FC236}">
              <a16:creationId xmlns:a16="http://schemas.microsoft.com/office/drawing/2014/main" xmlns="" id="{00000000-0008-0000-0400-0000DA060000}"/>
            </a:ext>
          </a:extLst>
        </xdr:cNvPr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xmlns="" id="{00000000-0008-0000-0400-0000DB060000}"/>
            </a:ext>
          </a:extLst>
        </xdr:cNvPr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55111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xmlns="" id="{00000000-0008-0000-0400-0000DC06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55111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xmlns="" id="{00000000-0008-0000-0400-0000DD06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55111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xmlns="" id="{00000000-0008-0000-0400-0000DE060000}"/>
            </a:ext>
          </a:extLst>
        </xdr:cNvPr>
        <xdr:cNvSpPr txBox="1"/>
      </xdr:nvSpPr>
      <xdr:spPr>
        <a:xfrm>
          <a:off x="365312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55111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xmlns="" id="{00000000-0008-0000-0400-0000DF060000}"/>
            </a:ext>
          </a:extLst>
        </xdr:cNvPr>
        <xdr:cNvSpPr txBox="1"/>
      </xdr:nvSpPr>
      <xdr:spPr>
        <a:xfrm>
          <a:off x="364191" y="9305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03" name="TextBox 4202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04" name="TextBox 420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05" name="TextBox 4204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06" name="TextBox 4205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07" name="TextBox 4206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08" name="TextBox 4207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09" name="TextBox 4208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10" name="TextBox 4209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11" name="TextBox 4210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12" name="TextBox 4211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13" name="TextBox 4212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14" name="TextBox 421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15" name="TextBox 4214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16" name="TextBox 4215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17" name="TextBox 4216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18" name="TextBox 4217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19" name="TextBox 4218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20" name="TextBox 4219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21" name="TextBox 4220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22" name="TextBox 4221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23" name="TextBox 4222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24" name="TextBox 422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25" name="TextBox 4224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26" name="TextBox 4225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27" name="TextBox 4226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28" name="TextBox 4227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29" name="TextBox 4228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30" name="TextBox 4229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31" name="TextBox 4230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32" name="TextBox 4231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33" name="TextBox 4232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34" name="TextBox 4233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35" name="TextBox 4234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36" name="TextBox 4235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37" name="TextBox 4236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38" name="TextBox 4237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39" name="TextBox 4238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40" name="TextBox 4239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261702" cy="396840"/>
    <xdr:sp macro="" textlink="">
      <xdr:nvSpPr>
        <xdr:cNvPr id="4241" name="TextBox 4240"/>
        <xdr:cNvSpPr txBox="1"/>
      </xdr:nvSpPr>
      <xdr:spPr>
        <a:xfrm>
          <a:off x="364191" y="93059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42" name="TextBox 424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43" name="TextBox 424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44" name="TextBox 424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45" name="TextBox 424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46" name="TextBox 424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47" name="TextBox 424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48" name="TextBox 424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49" name="TextBox 424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50" name="TextBox 424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51" name="TextBox 425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52" name="TextBox 425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53" name="TextBox 425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54" name="TextBox 425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55" name="TextBox 425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56" name="TextBox 425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57" name="TextBox 425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58" name="TextBox 425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59" name="TextBox 425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60" name="TextBox 425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61" name="TextBox 426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62" name="TextBox 426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63" name="TextBox 426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64" name="TextBox 426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65" name="TextBox 426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66" name="TextBox 426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67" name="TextBox 426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68" name="TextBox 426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69" name="TextBox 426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70" name="TextBox 426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71" name="TextBox 427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72" name="TextBox 427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73" name="TextBox 427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74" name="TextBox 427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75" name="TextBox 427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76" name="TextBox 427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77" name="TextBox 427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78" name="TextBox 427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79" name="TextBox 427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80" name="TextBox 427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81" name="TextBox 428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82" name="TextBox 428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83" name="TextBox 428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84" name="TextBox 428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85" name="TextBox 428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86" name="TextBox 428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87" name="TextBox 428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88" name="TextBox 428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89" name="TextBox 428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90" name="TextBox 428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91" name="TextBox 429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292" name="TextBox 429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93" name="TextBox 429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294" name="TextBox 429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95" name="TextBox 429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296" name="TextBox 429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297" name="TextBox 429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298" name="TextBox 429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299" name="TextBox 429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00" name="TextBox 429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01" name="TextBox 430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02" name="TextBox 430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03" name="TextBox 430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04" name="TextBox 430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05" name="TextBox 430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06" name="TextBox 430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07" name="TextBox 430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08" name="TextBox 430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09" name="TextBox 430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10" name="TextBox 430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11" name="TextBox 431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12" name="TextBox 431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13" name="TextBox 431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14" name="TextBox 431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15" name="TextBox 431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16" name="TextBox 431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17" name="TextBox 431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18" name="TextBox 431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19" name="TextBox 431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20" name="TextBox 431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21" name="TextBox 432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22" name="TextBox 432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23" name="TextBox 432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24" name="TextBox 432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25" name="TextBox 432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26" name="TextBox 432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27" name="TextBox 432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28" name="TextBox 432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29" name="TextBox 432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30" name="TextBox 432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31" name="TextBox 433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32" name="TextBox 433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33" name="TextBox 433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34" name="TextBox 433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35" name="TextBox 433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36" name="TextBox 433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37" name="TextBox 433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38" name="TextBox 433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39" name="TextBox 433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40" name="TextBox 433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41" name="TextBox 434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42" name="TextBox 434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43" name="TextBox 434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44" name="TextBox 434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45" name="TextBox 434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46" name="TextBox 434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47" name="TextBox 434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48" name="TextBox 434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49" name="TextBox 434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50" name="TextBox 434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51" name="TextBox 435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52" name="TextBox 435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53" name="TextBox 435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54" name="TextBox 435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55" name="TextBox 435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56" name="TextBox 435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57" name="TextBox 435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58" name="TextBox 435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59" name="TextBox 435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60" name="TextBox 435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61" name="TextBox 436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62" name="TextBox 436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63" name="TextBox 436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64" name="TextBox 436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65" name="TextBox 436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66" name="TextBox 4365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67" name="TextBox 436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68" name="TextBox 4367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69" name="TextBox 4368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70" name="TextBox 436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71" name="TextBox 437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72" name="TextBox 4371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73" name="TextBox 437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74" name="TextBox 4373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75" name="TextBox 437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76" name="TextBox 4375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77" name="TextBox 4376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78" name="TextBox 437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79" name="TextBox 437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80" name="TextBox 4379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81" name="TextBox 438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82" name="TextBox 4381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83" name="TextBox 4382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84" name="TextBox 4383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85" name="TextBox 4384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86" name="TextBox 438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87" name="TextBox 438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88" name="TextBox 4387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89" name="TextBox 438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90" name="TextBox 4389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91" name="TextBox 4390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392" name="TextBox 4391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393" name="TextBox 4392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394" name="TextBox 4393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95" name="TextBox 4394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396" name="TextBox 4395"/>
        <xdr:cNvSpPr txBox="1"/>
      </xdr:nvSpPr>
      <xdr:spPr>
        <a:xfrm>
          <a:off x="365312" y="9305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97" name="TextBox 4396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398" name="TextBox 4397"/>
        <xdr:cNvSpPr txBox="1"/>
      </xdr:nvSpPr>
      <xdr:spPr>
        <a:xfrm>
          <a:off x="365312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399" name="TextBox 4398"/>
        <xdr:cNvSpPr txBox="1"/>
      </xdr:nvSpPr>
      <xdr:spPr>
        <a:xfrm>
          <a:off x="364191" y="9305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400" name="TextBox 4399"/>
        <xdr:cNvSpPr txBox="1"/>
      </xdr:nvSpPr>
      <xdr:spPr>
        <a:xfrm>
          <a:off x="365312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401" name="TextBox 4400"/>
        <xdr:cNvSpPr txBox="1"/>
      </xdr:nvSpPr>
      <xdr:spPr>
        <a:xfrm>
          <a:off x="364191" y="9305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02" name="TextBox 440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03" name="TextBox 440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04" name="TextBox 440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05" name="TextBox 440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06" name="TextBox 440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07" name="TextBox 440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08" name="TextBox 440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09" name="TextBox 440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10" name="TextBox 440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11" name="TextBox 441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12" name="TextBox 441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13" name="TextBox 441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14" name="TextBox 441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15" name="TextBox 441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16" name="TextBox 441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17" name="TextBox 441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18" name="TextBox 441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19" name="TextBox 441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20" name="TextBox 441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21" name="TextBox 442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22" name="TextBox 442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23" name="TextBox 442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24" name="TextBox 442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25" name="TextBox 442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26" name="TextBox 442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27" name="TextBox 442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28" name="TextBox 442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29" name="TextBox 442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30" name="TextBox 442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31" name="TextBox 443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32" name="TextBox 443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33" name="TextBox 443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34" name="TextBox 443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35" name="TextBox 443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36" name="TextBox 443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37" name="TextBox 443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38" name="TextBox 443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39" name="TextBox 443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40" name="TextBox 443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41" name="TextBox 444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42" name="TextBox 444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43" name="TextBox 444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44" name="TextBox 444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45" name="TextBox 444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46" name="TextBox 444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47" name="TextBox 444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48" name="TextBox 444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49" name="TextBox 444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50" name="TextBox 444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51" name="TextBox 445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52" name="TextBox 445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53" name="TextBox 445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54" name="TextBox 445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55" name="TextBox 445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56" name="TextBox 445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57" name="TextBox 445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58" name="TextBox 445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59" name="TextBox 445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60" name="TextBox 445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61" name="TextBox 446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62" name="TextBox 446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63" name="TextBox 446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64" name="TextBox 446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65" name="TextBox 446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66" name="TextBox 446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67" name="TextBox 446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68" name="TextBox 446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69" name="TextBox 446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70" name="TextBox 446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71" name="TextBox 447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72" name="TextBox 447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73" name="TextBox 447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74" name="TextBox 447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75" name="TextBox 447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76" name="TextBox 447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77" name="TextBox 447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78" name="TextBox 447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79" name="TextBox 447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80" name="TextBox 447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81" name="TextBox 448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82" name="TextBox 448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83" name="TextBox 448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84" name="TextBox 448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85" name="TextBox 448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86" name="TextBox 448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87" name="TextBox 448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88" name="TextBox 448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89" name="TextBox 448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90" name="TextBox 448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91" name="TextBox 449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492" name="TextBox 449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93" name="TextBox 449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494" name="TextBox 449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495" name="TextBox 449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496" name="TextBox 449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97" name="TextBox 449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498" name="TextBox 449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499" name="TextBox 449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00" name="TextBox 449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01" name="TextBox 450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02" name="TextBox 450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03" name="TextBox 450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04" name="TextBox 450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05" name="TextBox 450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06" name="TextBox 450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07" name="TextBox 450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08" name="TextBox 450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09" name="TextBox 450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10" name="TextBox 450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11" name="TextBox 451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12" name="TextBox 451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13" name="TextBox 451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14" name="TextBox 451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15" name="TextBox 451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16" name="TextBox 451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17" name="TextBox 451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18" name="TextBox 451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19" name="TextBox 451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20" name="TextBox 451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21" name="TextBox 452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22" name="TextBox 452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23" name="TextBox 452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24" name="TextBox 452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25" name="TextBox 452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26" name="TextBox 452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27" name="TextBox 452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28" name="TextBox 452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29" name="TextBox 452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30" name="TextBox 452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31" name="TextBox 453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32" name="TextBox 453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33" name="TextBox 453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34" name="TextBox 453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35" name="TextBox 453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36" name="TextBox 453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37" name="TextBox 453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38" name="TextBox 453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39" name="TextBox 453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40" name="TextBox 453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41" name="TextBox 454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42" name="TextBox 454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43" name="TextBox 454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44" name="TextBox 454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45" name="TextBox 454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46" name="TextBox 454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47" name="TextBox 454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48" name="TextBox 454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49" name="TextBox 454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50" name="TextBox 454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51" name="TextBox 455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52" name="TextBox 4551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53" name="TextBox 455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54" name="TextBox 4553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55" name="TextBox 455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56" name="TextBox 4555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57" name="TextBox 455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58" name="TextBox 4557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59" name="TextBox 4558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60" name="TextBox 4559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61" name="TextBox 456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62" name="TextBox 4561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63" name="TextBox 456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64" name="TextBox 4563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65" name="TextBox 456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66" name="TextBox 4565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67" name="TextBox 4566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68" name="TextBox 4567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69" name="TextBox 456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70" name="TextBox 4569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71" name="TextBox 457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72" name="TextBox 4571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73" name="TextBox 4572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74" name="TextBox 4573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75" name="TextBox 4574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76" name="TextBox 4575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77" name="TextBox 457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78" name="TextBox 4577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79" name="TextBox 457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80" name="TextBox 4579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81" name="TextBox 4580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82" name="TextBox 4581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83" name="TextBox 4582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84" name="TextBox 4583"/>
        <xdr:cNvSpPr txBox="1"/>
      </xdr:nvSpPr>
      <xdr:spPr>
        <a:xfrm>
          <a:off x="1651187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85" name="TextBox 4584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86" name="TextBox 4585"/>
        <xdr:cNvSpPr txBox="1"/>
      </xdr:nvSpPr>
      <xdr:spPr>
        <a:xfrm>
          <a:off x="1622612" y="18888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87" name="TextBox 4586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588" name="TextBox 4587"/>
        <xdr:cNvSpPr txBox="1"/>
      </xdr:nvSpPr>
      <xdr:spPr>
        <a:xfrm>
          <a:off x="1613087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89" name="TextBox 4588"/>
        <xdr:cNvSpPr txBox="1"/>
      </xdr:nvSpPr>
      <xdr:spPr>
        <a:xfrm>
          <a:off x="1735791" y="18888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590" name="TextBox 4589"/>
        <xdr:cNvSpPr txBox="1"/>
      </xdr:nvSpPr>
      <xdr:spPr>
        <a:xfrm>
          <a:off x="1613087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591" name="TextBox 4590"/>
        <xdr:cNvSpPr txBox="1"/>
      </xdr:nvSpPr>
      <xdr:spPr>
        <a:xfrm>
          <a:off x="1735791" y="18888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55111"/>
    <xdr:sp macro="" textlink="">
      <xdr:nvSpPr>
        <xdr:cNvPr id="4592" name="TextBox 4591"/>
        <xdr:cNvSpPr txBox="1"/>
      </xdr:nvSpPr>
      <xdr:spPr>
        <a:xfrm>
          <a:off x="1735791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55111"/>
    <xdr:sp macro="" textlink="">
      <xdr:nvSpPr>
        <xdr:cNvPr id="4593" name="TextBox 4592"/>
        <xdr:cNvSpPr txBox="1"/>
      </xdr:nvSpPr>
      <xdr:spPr>
        <a:xfrm>
          <a:off x="1613087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55111"/>
    <xdr:sp macro="" textlink="">
      <xdr:nvSpPr>
        <xdr:cNvPr id="4594" name="TextBox 4593"/>
        <xdr:cNvSpPr txBox="1"/>
      </xdr:nvSpPr>
      <xdr:spPr>
        <a:xfrm>
          <a:off x="1613087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55111"/>
    <xdr:sp macro="" textlink="">
      <xdr:nvSpPr>
        <xdr:cNvPr id="4595" name="TextBox 4594"/>
        <xdr:cNvSpPr txBox="1"/>
      </xdr:nvSpPr>
      <xdr:spPr>
        <a:xfrm>
          <a:off x="1735791" y="188880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596" name="TextBox 4595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97" name="TextBox 459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598" name="TextBox 4597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599" name="TextBox 4598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00" name="TextBox 4599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01" name="TextBox 4600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02" name="TextBox 4601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03" name="TextBox 4602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04" name="TextBox 4603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05" name="TextBox 4604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06" name="TextBox 4605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07" name="TextBox 460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08" name="TextBox 4607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09" name="TextBox 4608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10" name="TextBox 4609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11" name="TextBox 4610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12" name="TextBox 4611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13" name="TextBox 4612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14" name="TextBox 4613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15" name="TextBox 4614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16" name="TextBox 4615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17" name="TextBox 461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18" name="TextBox 4617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19" name="TextBox 4618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20" name="TextBox 4619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21" name="TextBox 4620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22" name="TextBox 4621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23" name="TextBox 4622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24" name="TextBox 4623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25" name="TextBox 4624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26" name="TextBox 4625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27" name="TextBox 4626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28" name="TextBox 4627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29" name="TextBox 4628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30" name="TextBox 4629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31" name="TextBox 4630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32" name="TextBox 4631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33" name="TextBox 4632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261702" cy="396840"/>
    <xdr:sp macro="" textlink="">
      <xdr:nvSpPr>
        <xdr:cNvPr id="4634" name="TextBox 4633"/>
        <xdr:cNvSpPr txBox="1"/>
      </xdr:nvSpPr>
      <xdr:spPr>
        <a:xfrm>
          <a:off x="1735791" y="96774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35" name="TextBox 463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36" name="TextBox 463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37" name="TextBox 463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38" name="TextBox 463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39" name="TextBox 463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40" name="TextBox 463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41" name="TextBox 464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42" name="TextBox 464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43" name="TextBox 464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44" name="TextBox 464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45" name="TextBox 464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46" name="TextBox 464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47" name="TextBox 464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48" name="TextBox 464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49" name="TextBox 464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50" name="TextBox 464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51" name="TextBox 465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52" name="TextBox 465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53" name="TextBox 465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54" name="TextBox 465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55" name="TextBox 465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56" name="TextBox 465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57" name="TextBox 465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58" name="TextBox 465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59" name="TextBox 465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60" name="TextBox 465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61" name="TextBox 466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62" name="TextBox 466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63" name="TextBox 466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64" name="TextBox 466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65" name="TextBox 466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66" name="TextBox 466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67" name="TextBox 4666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68" name="TextBox 466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69" name="TextBox 4668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70" name="TextBox 466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71" name="TextBox 4670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72" name="TextBox 467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73" name="TextBox 4672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74" name="TextBox 4673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75" name="TextBox 467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76" name="TextBox 467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77" name="TextBox 467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78" name="TextBox 467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79" name="TextBox 467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80" name="TextBox 467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81" name="TextBox 468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82" name="TextBox 468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83" name="TextBox 468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84" name="TextBox 468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85" name="TextBox 468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86" name="TextBox 468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87" name="TextBox 468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88" name="TextBox 468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89" name="TextBox 468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90" name="TextBox 468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91" name="TextBox 469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92" name="TextBox 469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693" name="TextBox 469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94" name="TextBox 469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695" name="TextBox 469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696" name="TextBox 469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697" name="TextBox 469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698" name="TextBox 469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699" name="TextBox 469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00" name="TextBox 469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01" name="TextBox 470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02" name="TextBox 470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03" name="TextBox 470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04" name="TextBox 470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05" name="TextBox 470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06" name="TextBox 470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07" name="TextBox 4706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08" name="TextBox 470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09" name="TextBox 4708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10" name="TextBox 470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11" name="TextBox 4710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12" name="TextBox 471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13" name="TextBox 4712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14" name="TextBox 4713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15" name="TextBox 471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16" name="TextBox 471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17" name="TextBox 471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18" name="TextBox 471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19" name="TextBox 471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20" name="TextBox 471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21" name="TextBox 472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22" name="TextBox 472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23" name="TextBox 472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24" name="TextBox 472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25" name="TextBox 472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26" name="TextBox 472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27" name="TextBox 472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28" name="TextBox 472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29" name="TextBox 472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30" name="TextBox 472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31" name="TextBox 473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32" name="TextBox 473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33" name="TextBox 473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34" name="TextBox 473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35" name="TextBox 473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36" name="TextBox 473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37" name="TextBox 473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38" name="TextBox 473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39" name="TextBox 473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40" name="TextBox 473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41" name="TextBox 474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42" name="TextBox 474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43" name="TextBox 474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44" name="TextBox 474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45" name="TextBox 474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46" name="TextBox 474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47" name="TextBox 4746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48" name="TextBox 474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49" name="TextBox 4748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50" name="TextBox 474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51" name="TextBox 4750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52" name="TextBox 475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53" name="TextBox 4752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54" name="TextBox 4753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55" name="TextBox 4754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56" name="TextBox 475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57" name="TextBox 4756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58" name="TextBox 475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59" name="TextBox 4758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60" name="TextBox 475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61" name="TextBox 4760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62" name="TextBox 4761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63" name="TextBox 4762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64" name="TextBox 476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65" name="TextBox 4764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66" name="TextBox 476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67" name="TextBox 4766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68" name="TextBox 4767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69" name="TextBox 4768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70" name="TextBox 4769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71" name="TextBox 4770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72" name="TextBox 477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73" name="TextBox 4772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74" name="TextBox 477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75" name="TextBox 4774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76" name="TextBox 4775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77" name="TextBox 4776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78" name="TextBox 4777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79" name="TextBox 4778"/>
        <xdr:cNvSpPr txBox="1"/>
      </xdr:nvSpPr>
      <xdr:spPr>
        <a:xfrm>
          <a:off x="1651187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80" name="TextBox 4779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81" name="TextBox 4780"/>
        <xdr:cNvSpPr txBox="1"/>
      </xdr:nvSpPr>
      <xdr:spPr>
        <a:xfrm>
          <a:off x="1622612" y="9677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82" name="TextBox 4781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83" name="TextBox 4782"/>
        <xdr:cNvSpPr txBox="1"/>
      </xdr:nvSpPr>
      <xdr:spPr>
        <a:xfrm>
          <a:off x="1613087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84" name="TextBox 4783"/>
        <xdr:cNvSpPr txBox="1"/>
      </xdr:nvSpPr>
      <xdr:spPr>
        <a:xfrm>
          <a:off x="1735791" y="9677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785" name="TextBox 4784"/>
        <xdr:cNvSpPr txBox="1"/>
      </xdr:nvSpPr>
      <xdr:spPr>
        <a:xfrm>
          <a:off x="1613087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786" name="TextBox 4785"/>
        <xdr:cNvSpPr txBox="1"/>
      </xdr:nvSpPr>
      <xdr:spPr>
        <a:xfrm>
          <a:off x="1735791" y="9677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287</xdr:row>
      <xdr:rowOff>0</xdr:rowOff>
    </xdr:from>
    <xdr:ext cx="175494" cy="311803"/>
    <xdr:sp macro="" textlink="">
      <xdr:nvSpPr>
        <xdr:cNvPr id="4787" name="TextBox 4786"/>
        <xdr:cNvSpPr txBox="1"/>
      </xdr:nvSpPr>
      <xdr:spPr>
        <a:xfrm>
          <a:off x="365312" y="17792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788" name="TextBox 4787"/>
        <xdr:cNvSpPr txBox="1"/>
      </xdr:nvSpPr>
      <xdr:spPr>
        <a:xfrm>
          <a:off x="364191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287</xdr:row>
      <xdr:rowOff>0</xdr:rowOff>
    </xdr:from>
    <xdr:ext cx="175494" cy="311803"/>
    <xdr:sp macro="" textlink="">
      <xdr:nvSpPr>
        <xdr:cNvPr id="4789" name="TextBox 4788"/>
        <xdr:cNvSpPr txBox="1"/>
      </xdr:nvSpPr>
      <xdr:spPr>
        <a:xfrm>
          <a:off x="365312" y="177927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790" name="TextBox 4789"/>
        <xdr:cNvSpPr txBox="1"/>
      </xdr:nvSpPr>
      <xdr:spPr>
        <a:xfrm>
          <a:off x="364191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66257" cy="311803"/>
    <xdr:sp macro="" textlink="">
      <xdr:nvSpPr>
        <xdr:cNvPr id="4791" name="TextBox 4790"/>
        <xdr:cNvSpPr txBox="1"/>
      </xdr:nvSpPr>
      <xdr:spPr>
        <a:xfrm>
          <a:off x="365312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66257" cy="311803"/>
    <xdr:sp macro="" textlink="">
      <xdr:nvSpPr>
        <xdr:cNvPr id="4792" name="TextBox 4791"/>
        <xdr:cNvSpPr txBox="1"/>
      </xdr:nvSpPr>
      <xdr:spPr>
        <a:xfrm>
          <a:off x="364191" y="177927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287</xdr:row>
      <xdr:rowOff>0</xdr:rowOff>
    </xdr:from>
    <xdr:ext cx="184731" cy="283457"/>
    <xdr:sp macro="" textlink="">
      <xdr:nvSpPr>
        <xdr:cNvPr id="4793" name="TextBox 4792"/>
        <xdr:cNvSpPr txBox="1"/>
      </xdr:nvSpPr>
      <xdr:spPr>
        <a:xfrm>
          <a:off x="365312" y="17792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287</xdr:row>
      <xdr:rowOff>0</xdr:rowOff>
    </xdr:from>
    <xdr:ext cx="184731" cy="283457"/>
    <xdr:sp macro="" textlink="">
      <xdr:nvSpPr>
        <xdr:cNvPr id="4794" name="TextBox 4793"/>
        <xdr:cNvSpPr txBox="1"/>
      </xdr:nvSpPr>
      <xdr:spPr>
        <a:xfrm>
          <a:off x="364191" y="177927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795" name="TextBox 4794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96" name="TextBox 479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797" name="TextBox 4796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798" name="TextBox 4797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799" name="TextBox 4798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00" name="TextBox 4799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01" name="TextBox 4800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02" name="TextBox 4801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03" name="TextBox 4802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04" name="TextBox 4803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05" name="TextBox 4804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06" name="TextBox 480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07" name="TextBox 4806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08" name="TextBox 4807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09" name="TextBox 4808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10" name="TextBox 4809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11" name="TextBox 4810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12" name="TextBox 4811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13" name="TextBox 4812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14" name="TextBox 4813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15" name="TextBox 4814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16" name="TextBox 481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17" name="TextBox 4816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18" name="TextBox 4817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19" name="TextBox 4818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20" name="TextBox 4819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21" name="TextBox 4820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22" name="TextBox 4821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23" name="TextBox 4822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24" name="TextBox 4823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25" name="TextBox 4824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26" name="TextBox 4825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27" name="TextBox 4826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28" name="TextBox 4827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29" name="TextBox 4828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30" name="TextBox 4829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31" name="TextBox 4830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32" name="TextBox 4831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261702" cy="396840"/>
    <xdr:sp macro="" textlink="">
      <xdr:nvSpPr>
        <xdr:cNvPr id="4833" name="TextBox 4832"/>
        <xdr:cNvSpPr txBox="1"/>
      </xdr:nvSpPr>
      <xdr:spPr>
        <a:xfrm>
          <a:off x="1735791" y="94869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34" name="TextBox 483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35" name="TextBox 483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36" name="TextBox 483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37" name="TextBox 483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38" name="TextBox 483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39" name="TextBox 483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40" name="TextBox 483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41" name="TextBox 484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42" name="TextBox 484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43" name="TextBox 484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44" name="TextBox 484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45" name="TextBox 484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46" name="TextBox 484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47" name="TextBox 484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48" name="TextBox 484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49" name="TextBox 484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50" name="TextBox 484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51" name="TextBox 485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52" name="TextBox 485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53" name="TextBox 485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54" name="TextBox 485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55" name="TextBox 485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56" name="TextBox 485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57" name="TextBox 485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58" name="TextBox 485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59" name="TextBox 485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60" name="TextBox 485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61" name="TextBox 486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62" name="TextBox 486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63" name="TextBox 486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64" name="TextBox 486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65" name="TextBox 486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66" name="TextBox 4865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67" name="TextBox 486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68" name="TextBox 4867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69" name="TextBox 486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70" name="TextBox 4869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71" name="TextBox 487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72" name="TextBox 4871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73" name="TextBox 4872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74" name="TextBox 487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75" name="TextBox 487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76" name="TextBox 487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77" name="TextBox 487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78" name="TextBox 487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79" name="TextBox 487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80" name="TextBox 487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81" name="TextBox 488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82" name="TextBox 488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83" name="TextBox 488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84" name="TextBox 488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85" name="TextBox 488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86" name="TextBox 488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87" name="TextBox 488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88" name="TextBox 488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89" name="TextBox 488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90" name="TextBox 488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91" name="TextBox 489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892" name="TextBox 489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93" name="TextBox 489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894" name="TextBox 489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95" name="TextBox 489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896" name="TextBox 489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897" name="TextBox 489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898" name="TextBox 489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899" name="TextBox 489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00" name="TextBox 489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01" name="TextBox 490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02" name="TextBox 490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03" name="TextBox 490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04" name="TextBox 490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05" name="TextBox 490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06" name="TextBox 4905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07" name="TextBox 490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08" name="TextBox 4907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09" name="TextBox 490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10" name="TextBox 4909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11" name="TextBox 491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12" name="TextBox 4911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13" name="TextBox 4912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14" name="TextBox 491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15" name="TextBox 491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16" name="TextBox 491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17" name="TextBox 491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18" name="TextBox 491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19" name="TextBox 491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20" name="TextBox 491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21" name="TextBox 492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22" name="TextBox 492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23" name="TextBox 492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24" name="TextBox 492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25" name="TextBox 492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26" name="TextBox 492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27" name="TextBox 492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28" name="TextBox 492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29" name="TextBox 492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30" name="TextBox 492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31" name="TextBox 493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32" name="TextBox 493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33" name="TextBox 493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34" name="TextBox 493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35" name="TextBox 493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36" name="TextBox 493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37" name="TextBox 493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38" name="TextBox 493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39" name="TextBox 493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40" name="TextBox 493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41" name="TextBox 494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42" name="TextBox 494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43" name="TextBox 494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44" name="TextBox 494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45" name="TextBox 494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46" name="TextBox 4945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47" name="TextBox 494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48" name="TextBox 4947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49" name="TextBox 494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50" name="TextBox 4949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51" name="TextBox 495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52" name="TextBox 4951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53" name="TextBox 4952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54" name="TextBox 4953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55" name="TextBox 495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56" name="TextBox 4955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57" name="TextBox 495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58" name="TextBox 4957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59" name="TextBox 495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60" name="TextBox 4959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61" name="TextBox 4960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62" name="TextBox 4961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63" name="TextBox 496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64" name="TextBox 4963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65" name="TextBox 496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66" name="TextBox 4965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67" name="TextBox 4966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68" name="TextBox 4967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69" name="TextBox 4968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70" name="TextBox 4969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71" name="TextBox 497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72" name="TextBox 4971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73" name="TextBox 497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74" name="TextBox 4973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75" name="TextBox 4974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76" name="TextBox 4975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77" name="TextBox 4976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78" name="TextBox 4977"/>
        <xdr:cNvSpPr txBox="1"/>
      </xdr:nvSpPr>
      <xdr:spPr>
        <a:xfrm>
          <a:off x="1651187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79" name="TextBox 4978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80" name="TextBox 4979"/>
        <xdr:cNvSpPr txBox="1"/>
      </xdr:nvSpPr>
      <xdr:spPr>
        <a:xfrm>
          <a:off x="1622612" y="94869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81" name="TextBox 4980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82" name="TextBox 4981"/>
        <xdr:cNvSpPr txBox="1"/>
      </xdr:nvSpPr>
      <xdr:spPr>
        <a:xfrm>
          <a:off x="1613087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83" name="TextBox 4982"/>
        <xdr:cNvSpPr txBox="1"/>
      </xdr:nvSpPr>
      <xdr:spPr>
        <a:xfrm>
          <a:off x="1735791" y="94869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84" name="TextBox 4983"/>
        <xdr:cNvSpPr txBox="1"/>
      </xdr:nvSpPr>
      <xdr:spPr>
        <a:xfrm>
          <a:off x="1613087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85" name="TextBox 4984"/>
        <xdr:cNvSpPr txBox="1"/>
      </xdr:nvSpPr>
      <xdr:spPr>
        <a:xfrm>
          <a:off x="1735791" y="94869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287</xdr:row>
      <xdr:rowOff>0</xdr:rowOff>
    </xdr:from>
    <xdr:ext cx="175494" cy="311803"/>
    <xdr:sp macro="" textlink="">
      <xdr:nvSpPr>
        <xdr:cNvPr id="4986" name="TextBox 4985"/>
        <xdr:cNvSpPr txBox="1"/>
      </xdr:nvSpPr>
      <xdr:spPr>
        <a:xfrm>
          <a:off x="1651187" y="17983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87" name="TextBox 4986"/>
        <xdr:cNvSpPr txBox="1"/>
      </xdr:nvSpPr>
      <xdr:spPr>
        <a:xfrm>
          <a:off x="1735791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287</xdr:row>
      <xdr:rowOff>0</xdr:rowOff>
    </xdr:from>
    <xdr:ext cx="175494" cy="311803"/>
    <xdr:sp macro="" textlink="">
      <xdr:nvSpPr>
        <xdr:cNvPr id="4988" name="TextBox 4987"/>
        <xdr:cNvSpPr txBox="1"/>
      </xdr:nvSpPr>
      <xdr:spPr>
        <a:xfrm>
          <a:off x="1622612" y="179832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89" name="TextBox 4988"/>
        <xdr:cNvSpPr txBox="1"/>
      </xdr:nvSpPr>
      <xdr:spPr>
        <a:xfrm>
          <a:off x="1735791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66257" cy="311803"/>
    <xdr:sp macro="" textlink="">
      <xdr:nvSpPr>
        <xdr:cNvPr id="4990" name="TextBox 4989"/>
        <xdr:cNvSpPr txBox="1"/>
      </xdr:nvSpPr>
      <xdr:spPr>
        <a:xfrm>
          <a:off x="1613087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66257" cy="311803"/>
    <xdr:sp macro="" textlink="">
      <xdr:nvSpPr>
        <xdr:cNvPr id="4991" name="TextBox 4990"/>
        <xdr:cNvSpPr txBox="1"/>
      </xdr:nvSpPr>
      <xdr:spPr>
        <a:xfrm>
          <a:off x="1735791" y="179832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287</xdr:row>
      <xdr:rowOff>0</xdr:rowOff>
    </xdr:from>
    <xdr:ext cx="184731" cy="283457"/>
    <xdr:sp macro="" textlink="">
      <xdr:nvSpPr>
        <xdr:cNvPr id="4992" name="TextBox 4991"/>
        <xdr:cNvSpPr txBox="1"/>
      </xdr:nvSpPr>
      <xdr:spPr>
        <a:xfrm>
          <a:off x="1613087" y="17983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287</xdr:row>
      <xdr:rowOff>0</xdr:rowOff>
    </xdr:from>
    <xdr:ext cx="184731" cy="283457"/>
    <xdr:sp macro="" textlink="">
      <xdr:nvSpPr>
        <xdr:cNvPr id="4993" name="TextBox 4992"/>
        <xdr:cNvSpPr txBox="1"/>
      </xdr:nvSpPr>
      <xdr:spPr>
        <a:xfrm>
          <a:off x="1735791" y="179832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4994" name="TextBox 4993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4995" name="TextBox 499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4996" name="TextBox 4995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4997" name="TextBox 4996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4998" name="TextBox 4997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4999" name="TextBox 4998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00" name="TextBox 4999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01" name="TextBox 5000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02" name="TextBox 5001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03" name="TextBox 5002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04" name="TextBox 5003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05" name="TextBox 500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06" name="TextBox 5005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07" name="TextBox 5006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08" name="TextBox 5007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09" name="TextBox 5008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10" name="TextBox 5009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11" name="TextBox 5010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12" name="TextBox 5011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13" name="TextBox 5012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14" name="TextBox 5013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15" name="TextBox 501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16" name="TextBox 5015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17" name="TextBox 5016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18" name="TextBox 5017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19" name="TextBox 5018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20" name="TextBox 5019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21" name="TextBox 5020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22" name="TextBox 5021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23" name="TextBox 5022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24" name="TextBox 5023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25" name="TextBox 5024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26" name="TextBox 5025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27" name="TextBox 5026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28" name="TextBox 5027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29" name="TextBox 5028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30" name="TextBox 5029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31" name="TextBox 5030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261702" cy="396840"/>
    <xdr:sp macro="" textlink="">
      <xdr:nvSpPr>
        <xdr:cNvPr id="5032" name="TextBox 5031"/>
        <xdr:cNvSpPr txBox="1"/>
      </xdr:nvSpPr>
      <xdr:spPr>
        <a:xfrm>
          <a:off x="1735791" y="5591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33" name="TextBox 503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34" name="TextBox 503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35" name="TextBox 503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36" name="TextBox 503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37" name="TextBox 503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38" name="TextBox 503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39" name="TextBox 503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40" name="TextBox 503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41" name="TextBox 504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42" name="TextBox 504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43" name="TextBox 504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44" name="TextBox 504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45" name="TextBox 504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46" name="TextBox 504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47" name="TextBox 504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48" name="TextBox 504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49" name="TextBox 504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50" name="TextBox 504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51" name="TextBox 505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52" name="TextBox 505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53" name="TextBox 505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54" name="TextBox 505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55" name="TextBox 505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56" name="TextBox 505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57" name="TextBox 505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58" name="TextBox 505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59" name="TextBox 505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60" name="TextBox 505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61" name="TextBox 506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62" name="TextBox 506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63" name="TextBox 506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64" name="TextBox 506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65" name="TextBox 5064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66" name="TextBox 506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67" name="TextBox 5066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68" name="TextBox 506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69" name="TextBox 5068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70" name="TextBox 506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71" name="TextBox 5070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72" name="TextBox 5071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73" name="TextBox 507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74" name="TextBox 507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75" name="TextBox 507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76" name="TextBox 507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77" name="TextBox 507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78" name="TextBox 507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79" name="TextBox 507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80" name="TextBox 507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81" name="TextBox 508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82" name="TextBox 508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83" name="TextBox 508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84" name="TextBox 508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85" name="TextBox 508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86" name="TextBox 508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87" name="TextBox 508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88" name="TextBox 508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89" name="TextBox 508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90" name="TextBox 508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91" name="TextBox 509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92" name="TextBox 509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093" name="TextBox 509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94" name="TextBox 509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095" name="TextBox 509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096" name="TextBox 509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097" name="TextBox 509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098" name="TextBox 509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099" name="TextBox 509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00" name="TextBox 509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01" name="TextBox 510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02" name="TextBox 510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03" name="TextBox 510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04" name="TextBox 510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05" name="TextBox 5104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06" name="TextBox 510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07" name="TextBox 5106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08" name="TextBox 510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09" name="TextBox 5108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10" name="TextBox 510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11" name="TextBox 5110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12" name="TextBox 5111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13" name="TextBox 511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14" name="TextBox 511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15" name="TextBox 511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16" name="TextBox 511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17" name="TextBox 511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18" name="TextBox 511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19" name="TextBox 511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20" name="TextBox 511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21" name="TextBox 512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22" name="TextBox 512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23" name="TextBox 512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24" name="TextBox 512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25" name="TextBox 512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26" name="TextBox 512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27" name="TextBox 512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28" name="TextBox 512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29" name="TextBox 512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30" name="TextBox 512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31" name="TextBox 513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32" name="TextBox 513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33" name="TextBox 513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34" name="TextBox 513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35" name="TextBox 513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36" name="TextBox 513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37" name="TextBox 513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38" name="TextBox 513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39" name="TextBox 513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40" name="TextBox 513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41" name="TextBox 514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42" name="TextBox 514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43" name="TextBox 514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44" name="TextBox 514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45" name="TextBox 5144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46" name="TextBox 514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47" name="TextBox 5146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48" name="TextBox 514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49" name="TextBox 5148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50" name="TextBox 514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51" name="TextBox 5150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52" name="TextBox 5151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53" name="TextBox 5152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54" name="TextBox 515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55" name="TextBox 5154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56" name="TextBox 515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57" name="TextBox 5156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58" name="TextBox 515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59" name="TextBox 5158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60" name="TextBox 5159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61" name="TextBox 5160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62" name="TextBox 516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63" name="TextBox 5162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64" name="TextBox 516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65" name="TextBox 5164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66" name="TextBox 5165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67" name="TextBox 5166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68" name="TextBox 5167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69" name="TextBox 5168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70" name="TextBox 516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71" name="TextBox 5170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72" name="TextBox 517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73" name="TextBox 5172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74" name="TextBox 5173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75" name="TextBox 5174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76" name="TextBox 5175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357</xdr:row>
      <xdr:rowOff>0</xdr:rowOff>
    </xdr:from>
    <xdr:ext cx="175494" cy="311803"/>
    <xdr:sp macro="" textlink="">
      <xdr:nvSpPr>
        <xdr:cNvPr id="5177" name="TextBox 5176"/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78" name="TextBox 5177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357</xdr:row>
      <xdr:rowOff>0</xdr:rowOff>
    </xdr:from>
    <xdr:ext cx="175494" cy="311803"/>
    <xdr:sp macro="" textlink="">
      <xdr:nvSpPr>
        <xdr:cNvPr id="5179" name="TextBox 5178"/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80" name="TextBox 5179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66257" cy="311803"/>
    <xdr:sp macro="" textlink="">
      <xdr:nvSpPr>
        <xdr:cNvPr id="5181" name="TextBox 5180"/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66257" cy="311803"/>
    <xdr:sp macro="" textlink="">
      <xdr:nvSpPr>
        <xdr:cNvPr id="5182" name="TextBox 5181"/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83457"/>
    <xdr:sp macro="" textlink="">
      <xdr:nvSpPr>
        <xdr:cNvPr id="5183" name="TextBox 5182"/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83457"/>
    <xdr:sp macro="" textlink="">
      <xdr:nvSpPr>
        <xdr:cNvPr id="5184" name="TextBox 5183"/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55111"/>
    <xdr:sp macro="" textlink="">
      <xdr:nvSpPr>
        <xdr:cNvPr id="5185" name="TextBox 5184"/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55111"/>
    <xdr:sp macro="" textlink="">
      <xdr:nvSpPr>
        <xdr:cNvPr id="5186" name="TextBox 5185"/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357</xdr:row>
      <xdr:rowOff>0</xdr:rowOff>
    </xdr:from>
    <xdr:ext cx="184731" cy="255111"/>
    <xdr:sp macro="" textlink="">
      <xdr:nvSpPr>
        <xdr:cNvPr id="5187" name="TextBox 5186"/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357</xdr:row>
      <xdr:rowOff>0</xdr:rowOff>
    </xdr:from>
    <xdr:ext cx="184731" cy="255111"/>
    <xdr:sp macro="" textlink="">
      <xdr:nvSpPr>
        <xdr:cNvPr id="5188" name="TextBox 5187"/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 editAs="oneCell">
    <xdr:from>
      <xdr:col>3</xdr:col>
      <xdr:colOff>1066800</xdr:colOff>
      <xdr:row>0</xdr:row>
      <xdr:rowOff>47625</xdr:rowOff>
    </xdr:from>
    <xdr:to>
      <xdr:col>4</xdr:col>
      <xdr:colOff>504825</xdr:colOff>
      <xdr:row>2</xdr:row>
      <xdr:rowOff>19050</xdr:rowOff>
    </xdr:to>
    <xdr:pic>
      <xdr:nvPicPr>
        <xdr:cNvPr id="5189" name="Picture 5188" descr="scan0031">
          <a:extLst>
            <a:ext uri="{FF2B5EF4-FFF2-40B4-BE49-F238E27FC236}">
              <a16:creationId xmlns="" xmlns:a16="http://schemas.microsoft.com/office/drawing/2014/main" id="{9633C5D5-AAC8-4518-9656-289CDC846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0" y="47625"/>
          <a:ext cx="571500" cy="323850"/>
        </a:xfrm>
        <a:prstGeom prst="rect">
          <a:avLst/>
        </a:prstGeom>
        <a:solidFill>
          <a:srgbClr val="000066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190" name="TextBox 5189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195" name="TextBox 5194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196" name="TextBox 5195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197" name="TextBox 5196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00" name="TextBox 5199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03" name="TextBox 5202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05" name="TextBox 5204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15" name="TextBox 5214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16" name="TextBox 5215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20" name="TextBox 5219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21" name="TextBox 5220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24" name="TextBox 5223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27" name="TextBox 5226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261702" cy="39684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/>
      </xdr:nvSpPr>
      <xdr:spPr>
        <a:xfrm>
          <a:off x="1735791" y="55911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34" name="TextBox 5233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39" name="TextBox 5238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40" name="TextBox 5239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41" name="TextBox 5240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42" name="TextBox 524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48" name="TextBox 5247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56" name="TextBox 5255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57" name="TextBox 5256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58" name="TextBox 5257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63" name="TextBox 5262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64" name="TextBox 5263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67" name="TextBox 5266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68" name="TextBox 5267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69" name="TextBox 5268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70" name="TextBox 5269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78" name="TextBox 5277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79" name="TextBox 5278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81" name="TextBox 5280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83" name="TextBox 5282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84" name="TextBox 5283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85" name="TextBox 5284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86" name="TextBox 5285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89" name="TextBox 5288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90" name="TextBox 5289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292" name="TextBox 529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00" name="TextBox 5299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02" name="TextBox 530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03" name="TextBox 5302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04" name="TextBox 5303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05" name="TextBox 5304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06" name="TextBox 5305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08" name="TextBox 5307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09" name="TextBox 5308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10" name="TextBox 5309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13" name="TextBox 5312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21" name="TextBox 5320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22" name="TextBox 532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24" name="TextBox 5323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26" name="TextBox 5325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27" name="TextBox 5326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28" name="TextBox 5327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29" name="TextBox 5328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30" name="TextBox 5329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34" name="TextBox 5333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35" name="TextBox 5334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43" name="TextBox 5342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45" name="TextBox 5344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46" name="TextBox 5345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48" name="TextBox 5347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50" name="TextBox 5349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51" name="TextBox 5350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52" name="TextBox 535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53" name="TextBox 5352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54" name="TextBox 5353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64" name="TextBox 5363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65" name="TextBox 5364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67" name="TextBox 5366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69" name="TextBox 5368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70" name="TextBox 5369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72" name="TextBox 5371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301</xdr:row>
      <xdr:rowOff>0</xdr:rowOff>
    </xdr:from>
    <xdr:ext cx="175494" cy="311803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/>
      </xdr:nvSpPr>
      <xdr:spPr>
        <a:xfrm>
          <a:off x="1651187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74" name="TextBox 5373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301</xdr:row>
      <xdr:rowOff>0</xdr:rowOff>
    </xdr:from>
    <xdr:ext cx="175494" cy="311803"/>
    <xdr:sp macro="" textlink="">
      <xdr:nvSpPr>
        <xdr:cNvPr id="5375" name="TextBox 5374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/>
      </xdr:nvSpPr>
      <xdr:spPr>
        <a:xfrm>
          <a:off x="1622612" y="55911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76" name="TextBox 5375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66257" cy="311803"/>
    <xdr:sp macro="" textlink="">
      <xdr:nvSpPr>
        <xdr:cNvPr id="5377" name="TextBox 5376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/>
      </xdr:nvSpPr>
      <xdr:spPr>
        <a:xfrm>
          <a:off x="1613087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66257" cy="311803"/>
    <xdr:sp macro="" textlink="">
      <xdr:nvSpPr>
        <xdr:cNvPr id="5378" name="TextBox 5377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/>
      </xdr:nvSpPr>
      <xdr:spPr>
        <a:xfrm>
          <a:off x="1735791" y="55911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301</xdr:row>
      <xdr:rowOff>0</xdr:rowOff>
    </xdr:from>
    <xdr:ext cx="184731" cy="283457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/>
      </xdr:nvSpPr>
      <xdr:spPr>
        <a:xfrm>
          <a:off x="1613087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301</xdr:row>
      <xdr:rowOff>0</xdr:rowOff>
    </xdr:from>
    <xdr:ext cx="184731" cy="283457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/>
      </xdr:nvSpPr>
      <xdr:spPr>
        <a:xfrm>
          <a:off x="1735791" y="55911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299</xdr:row>
      <xdr:rowOff>123265</xdr:rowOff>
    </xdr:from>
    <xdr:ext cx="184731" cy="255111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300</xdr:row>
      <xdr:rowOff>381000</xdr:rowOff>
    </xdr:from>
    <xdr:ext cx="184731" cy="255111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300</xdr:row>
      <xdr:rowOff>381000</xdr:rowOff>
    </xdr:from>
    <xdr:ext cx="184731" cy="255111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/>
      </xdr:nvSpPr>
      <xdr:spPr>
        <a:xfrm>
          <a:off x="1613087" y="54006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299</xdr:row>
      <xdr:rowOff>123265</xdr:rowOff>
    </xdr:from>
    <xdr:ext cx="184731" cy="255111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/>
      </xdr:nvSpPr>
      <xdr:spPr>
        <a:xfrm>
          <a:off x="1735791" y="494291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385" name="TextBox 538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86" name="TextBox 538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387" name="TextBox 538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88" name="TextBox 538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389" name="TextBox 538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90" name="TextBox 538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391" name="TextBox 539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392" name="TextBox 539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393" name="TextBox 539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394" name="TextBox 539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395" name="TextBox 539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96" name="TextBox 539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397" name="TextBox 539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398" name="TextBox 539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399" name="TextBox 539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00" name="TextBox 539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01" name="TextBox 540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02" name="TextBox 540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03" name="TextBox 540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04" name="TextBox 540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05" name="TextBox 540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06" name="TextBox 540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07" name="TextBox 540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08" name="TextBox 540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09" name="TextBox 540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10" name="TextBox 540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11" name="TextBox 5410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12" name="TextBox 541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13" name="TextBox 5412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14" name="TextBox 541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15" name="TextBox 5414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16" name="TextBox 541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17" name="TextBox 5416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18" name="TextBox 5417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19" name="TextBox 541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20" name="TextBox 541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21" name="TextBox 542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22" name="TextBox 542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261702" cy="396840"/>
    <xdr:sp macro="" textlink="">
      <xdr:nvSpPr>
        <xdr:cNvPr id="5423" name="TextBox 5422"/>
        <xdr:cNvSpPr txBox="1"/>
      </xdr:nvSpPr>
      <xdr:spPr>
        <a:xfrm>
          <a:off x="1735791" y="43434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24" name="TextBox 5423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25" name="TextBox 542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26" name="TextBox 5425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27" name="TextBox 542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28" name="TextBox 5427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29" name="TextBox 542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30" name="TextBox 5429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31" name="TextBox 5430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32" name="TextBox 5431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33" name="TextBox 543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34" name="TextBox 5433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35" name="TextBox 543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36" name="TextBox 5435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37" name="TextBox 543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38" name="TextBox 543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39" name="TextBox 543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40" name="TextBox 543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41" name="TextBox 544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42" name="TextBox 544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43" name="TextBox 544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44" name="TextBox 544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45" name="TextBox 544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46" name="TextBox 544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47" name="TextBox 544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48" name="TextBox 544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49" name="TextBox 544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50" name="TextBox 544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51" name="TextBox 545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52" name="TextBox 545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53" name="TextBox 545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54" name="TextBox 545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55" name="TextBox 545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56" name="TextBox 5455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57" name="TextBox 545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58" name="TextBox 5457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59" name="TextBox 545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60" name="TextBox 5459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61" name="TextBox 546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62" name="TextBox 5461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63" name="TextBox 5462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64" name="TextBox 5463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65" name="TextBox 546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66" name="TextBox 5465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67" name="TextBox 546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68" name="TextBox 5467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69" name="TextBox 546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70" name="TextBox 5469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71" name="TextBox 5470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72" name="TextBox 5471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73" name="TextBox 547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74" name="TextBox 5473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75" name="TextBox 547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76" name="TextBox 5475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77" name="TextBox 547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78" name="TextBox 547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79" name="TextBox 547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80" name="TextBox 547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81" name="TextBox 548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82" name="TextBox 548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83" name="TextBox 548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84" name="TextBox 548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85" name="TextBox 548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86" name="TextBox 548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87" name="TextBox 548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88" name="TextBox 548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89" name="TextBox 548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90" name="TextBox 548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91" name="TextBox 549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492" name="TextBox 549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93" name="TextBox 549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494" name="TextBox 549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495" name="TextBox 549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496" name="TextBox 5495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97" name="TextBox 549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498" name="TextBox 5497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499" name="TextBox 549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00" name="TextBox 5499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01" name="TextBox 550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02" name="TextBox 5501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03" name="TextBox 5502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04" name="TextBox 5503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05" name="TextBox 550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06" name="TextBox 5505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07" name="TextBox 550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08" name="TextBox 5507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09" name="TextBox 550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10" name="TextBox 5509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11" name="TextBox 5510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12" name="TextBox 5511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13" name="TextBox 551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14" name="TextBox 5513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15" name="TextBox 551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16" name="TextBox 5515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17" name="TextBox 551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18" name="TextBox 551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19" name="TextBox 551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20" name="TextBox 551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21" name="TextBox 552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22" name="TextBox 552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23" name="TextBox 552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24" name="TextBox 552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25" name="TextBox 552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26" name="TextBox 552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27" name="TextBox 552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28" name="TextBox 552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29" name="TextBox 552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30" name="TextBox 552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31" name="TextBox 553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32" name="TextBox 553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33" name="TextBox 553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34" name="TextBox 553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35" name="TextBox 553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36" name="TextBox 5535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37" name="TextBox 553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38" name="TextBox 5537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39" name="TextBox 553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40" name="TextBox 5539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41" name="TextBox 554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42" name="TextBox 5541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43" name="TextBox 5542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44" name="TextBox 5543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45" name="TextBox 554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46" name="TextBox 5545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47" name="TextBox 554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48" name="TextBox 5547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49" name="TextBox 554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50" name="TextBox 5549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51" name="TextBox 5550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52" name="TextBox 5551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53" name="TextBox 555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54" name="TextBox 5553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55" name="TextBox 555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56" name="TextBox 5555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57" name="TextBox 555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58" name="TextBox 555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59" name="TextBox 555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60" name="TextBox 555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61" name="TextBox 556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62" name="TextBox 556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63" name="TextBox 556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64" name="TextBox 556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65" name="TextBox 556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66" name="TextBox 556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67" name="TextBox 556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68" name="TextBox 556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69" name="TextBox 556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70" name="TextBox 556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71" name="TextBox 557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72" name="TextBox 557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73" name="TextBox 557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74" name="TextBox 557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75" name="TextBox 557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123265</xdr:rowOff>
    </xdr:from>
    <xdr:ext cx="184731" cy="255111"/>
    <xdr:sp macro="" textlink="">
      <xdr:nvSpPr>
        <xdr:cNvPr id="5576" name="TextBox 5575"/>
        <xdr:cNvSpPr txBox="1"/>
      </xdr:nvSpPr>
      <xdr:spPr>
        <a:xfrm>
          <a:off x="1735791" y="50667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55111"/>
    <xdr:sp macro="" textlink="">
      <xdr:nvSpPr>
        <xdr:cNvPr id="5577" name="TextBox 5576"/>
        <xdr:cNvSpPr txBox="1"/>
      </xdr:nvSpPr>
      <xdr:spPr>
        <a:xfrm>
          <a:off x="1613087" y="43434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55111"/>
    <xdr:sp macro="" textlink="">
      <xdr:nvSpPr>
        <xdr:cNvPr id="5578" name="TextBox 5577"/>
        <xdr:cNvSpPr txBox="1"/>
      </xdr:nvSpPr>
      <xdr:spPr>
        <a:xfrm>
          <a:off x="1613087" y="43434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123265</xdr:rowOff>
    </xdr:from>
    <xdr:ext cx="184731" cy="255111"/>
    <xdr:sp macro="" textlink="">
      <xdr:nvSpPr>
        <xdr:cNvPr id="5579" name="TextBox 5578"/>
        <xdr:cNvSpPr txBox="1"/>
      </xdr:nvSpPr>
      <xdr:spPr>
        <a:xfrm>
          <a:off x="1735791" y="50667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80" name="TextBox 557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81" name="TextBox 558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82" name="TextBox 558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83" name="TextBox 558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84" name="TextBox 558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85" name="TextBox 558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86" name="TextBox 558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87" name="TextBox 558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88" name="TextBox 5587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89" name="TextBox 5588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90" name="TextBox 5589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91" name="TextBox 559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592" name="TextBox 5591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93" name="TextBox 559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594" name="TextBox 5593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95" name="TextBox 5594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596" name="TextBox 559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597" name="TextBox 559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598" name="TextBox 5597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599" name="TextBox 559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00" name="TextBox 5599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01" name="TextBox 560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02" name="TextBox 5601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03" name="TextBox 5602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04" name="TextBox 560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05" name="TextBox 560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06" name="TextBox 5605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07" name="TextBox 5606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08" name="TextBox 5607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09" name="TextBox 5608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10" name="TextBox 5609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11" name="TextBox 5610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12" name="TextBox 5611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13" name="TextBox 5612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14" name="TextBox 5613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15" name="TextBox 5614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16" name="TextBox 5615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17" name="TextBox 5616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261702" cy="396840"/>
    <xdr:sp macro="" textlink="">
      <xdr:nvSpPr>
        <xdr:cNvPr id="5618" name="TextBox 5617"/>
        <xdr:cNvSpPr txBox="1"/>
      </xdr:nvSpPr>
      <xdr:spPr>
        <a:xfrm>
          <a:off x="1735791" y="43434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19" name="TextBox 5618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20" name="TextBox 561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21" name="TextBox 5620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22" name="TextBox 562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23" name="TextBox 5622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24" name="TextBox 562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25" name="TextBox 5624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26" name="TextBox 5625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27" name="TextBox 5626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28" name="TextBox 562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29" name="TextBox 5628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30" name="TextBox 562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31" name="TextBox 5630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32" name="TextBox 563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33" name="TextBox 563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34" name="TextBox 563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35" name="TextBox 563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36" name="TextBox 563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37" name="TextBox 563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38" name="TextBox 563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39" name="TextBox 563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40" name="TextBox 563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41" name="TextBox 564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42" name="TextBox 564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43" name="TextBox 564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44" name="TextBox 564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45" name="TextBox 564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46" name="TextBox 564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47" name="TextBox 564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48" name="TextBox 564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49" name="TextBox 564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50" name="TextBox 564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51" name="TextBox 5650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52" name="TextBox 565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53" name="TextBox 5652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54" name="TextBox 565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55" name="TextBox 5654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56" name="TextBox 565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57" name="TextBox 5656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58" name="TextBox 5657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59" name="TextBox 5658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60" name="TextBox 565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61" name="TextBox 5660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62" name="TextBox 566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63" name="TextBox 5662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64" name="TextBox 566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65" name="TextBox 5664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66" name="TextBox 5665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67" name="TextBox 5666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68" name="TextBox 566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69" name="TextBox 5668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70" name="TextBox 566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71" name="TextBox 5670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72" name="TextBox 567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73" name="TextBox 567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74" name="TextBox 567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75" name="TextBox 567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76" name="TextBox 567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77" name="TextBox 567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78" name="TextBox 567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79" name="TextBox 567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80" name="TextBox 567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81" name="TextBox 568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82" name="TextBox 568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83" name="TextBox 568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84" name="TextBox 568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85" name="TextBox 568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86" name="TextBox 568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87" name="TextBox 568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88" name="TextBox 568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89" name="TextBox 568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90" name="TextBox 568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91" name="TextBox 5690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92" name="TextBox 569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693" name="TextBox 5692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94" name="TextBox 569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695" name="TextBox 5694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696" name="TextBox 569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697" name="TextBox 5696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698" name="TextBox 5697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699" name="TextBox 5698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00" name="TextBox 569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01" name="TextBox 5700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02" name="TextBox 570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03" name="TextBox 5702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04" name="TextBox 570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05" name="TextBox 5704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06" name="TextBox 5705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07" name="TextBox 5706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08" name="TextBox 570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09" name="TextBox 5708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10" name="TextBox 570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11" name="TextBox 5710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12" name="TextBox 571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13" name="TextBox 571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14" name="TextBox 571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15" name="TextBox 571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16" name="TextBox 571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17" name="TextBox 571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18" name="TextBox 571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19" name="TextBox 571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20" name="TextBox 571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21" name="TextBox 572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22" name="TextBox 572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23" name="TextBox 572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24" name="TextBox 572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25" name="TextBox 572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26" name="TextBox 572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27" name="TextBox 572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28" name="TextBox 572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29" name="TextBox 572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30" name="TextBox 572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31" name="TextBox 5730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32" name="TextBox 573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33" name="TextBox 5732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34" name="TextBox 573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35" name="TextBox 5734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36" name="TextBox 573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37" name="TextBox 5736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38" name="TextBox 5737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39" name="TextBox 5738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40" name="TextBox 573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41" name="TextBox 5740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42" name="TextBox 574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43" name="TextBox 5742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44" name="TextBox 574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45" name="TextBox 5744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46" name="TextBox 5745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47" name="TextBox 5746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48" name="TextBox 574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49" name="TextBox 5748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50" name="TextBox 574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51" name="TextBox 5750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52" name="TextBox 5751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53" name="TextBox 5752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54" name="TextBox 5753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55" name="TextBox 5754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56" name="TextBox 575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57" name="TextBox 5756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58" name="TextBox 575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59" name="TextBox 5758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60" name="TextBox 5759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61" name="TextBox 5760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62" name="TextBox 5761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18</xdr:row>
      <xdr:rowOff>0</xdr:rowOff>
    </xdr:from>
    <xdr:ext cx="175494" cy="311803"/>
    <xdr:sp macro="" textlink="">
      <xdr:nvSpPr>
        <xdr:cNvPr id="5763" name="TextBox 5762"/>
        <xdr:cNvSpPr txBox="1"/>
      </xdr:nvSpPr>
      <xdr:spPr>
        <a:xfrm>
          <a:off x="1651187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64" name="TextBox 5763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18</xdr:row>
      <xdr:rowOff>0</xdr:rowOff>
    </xdr:from>
    <xdr:ext cx="175494" cy="311803"/>
    <xdr:sp macro="" textlink="">
      <xdr:nvSpPr>
        <xdr:cNvPr id="5765" name="TextBox 5764"/>
        <xdr:cNvSpPr txBox="1"/>
      </xdr:nvSpPr>
      <xdr:spPr>
        <a:xfrm>
          <a:off x="1622612" y="43434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66" name="TextBox 5765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66257" cy="311803"/>
    <xdr:sp macro="" textlink="">
      <xdr:nvSpPr>
        <xdr:cNvPr id="5767" name="TextBox 5766"/>
        <xdr:cNvSpPr txBox="1"/>
      </xdr:nvSpPr>
      <xdr:spPr>
        <a:xfrm>
          <a:off x="1613087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66257" cy="311803"/>
    <xdr:sp macro="" textlink="">
      <xdr:nvSpPr>
        <xdr:cNvPr id="5768" name="TextBox 5767"/>
        <xdr:cNvSpPr txBox="1"/>
      </xdr:nvSpPr>
      <xdr:spPr>
        <a:xfrm>
          <a:off x="1735791" y="43434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83457"/>
    <xdr:sp macro="" textlink="">
      <xdr:nvSpPr>
        <xdr:cNvPr id="5769" name="TextBox 5768"/>
        <xdr:cNvSpPr txBox="1"/>
      </xdr:nvSpPr>
      <xdr:spPr>
        <a:xfrm>
          <a:off x="1613087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18</xdr:row>
      <xdr:rowOff>0</xdr:rowOff>
    </xdr:from>
    <xdr:ext cx="184731" cy="283457"/>
    <xdr:sp macro="" textlink="">
      <xdr:nvSpPr>
        <xdr:cNvPr id="5770" name="TextBox 5769"/>
        <xdr:cNvSpPr txBox="1"/>
      </xdr:nvSpPr>
      <xdr:spPr>
        <a:xfrm>
          <a:off x="1735791" y="43434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123265</xdr:rowOff>
    </xdr:from>
    <xdr:ext cx="184731" cy="255111"/>
    <xdr:sp macro="" textlink="">
      <xdr:nvSpPr>
        <xdr:cNvPr id="5771" name="TextBox 5770"/>
        <xdr:cNvSpPr txBox="1"/>
      </xdr:nvSpPr>
      <xdr:spPr>
        <a:xfrm>
          <a:off x="1735791" y="50667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18</xdr:row>
      <xdr:rowOff>0</xdr:rowOff>
    </xdr:from>
    <xdr:ext cx="184731" cy="255111"/>
    <xdr:sp macro="" textlink="">
      <xdr:nvSpPr>
        <xdr:cNvPr id="5772" name="TextBox 5771"/>
        <xdr:cNvSpPr txBox="1"/>
      </xdr:nvSpPr>
      <xdr:spPr>
        <a:xfrm>
          <a:off x="1613087" y="43434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</xdr:row>
      <xdr:rowOff>123265</xdr:rowOff>
    </xdr:from>
    <xdr:ext cx="184731" cy="255111"/>
    <xdr:sp macro="" textlink="">
      <xdr:nvSpPr>
        <xdr:cNvPr id="5773" name="TextBox 5772"/>
        <xdr:cNvSpPr txBox="1"/>
      </xdr:nvSpPr>
      <xdr:spPr>
        <a:xfrm>
          <a:off x="1735791" y="50667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774" name="TextBox 577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75" name="TextBox 577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776" name="TextBox 577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77" name="TextBox 577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778" name="TextBox 577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79" name="TextBox 577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780" name="TextBox 577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781" name="TextBox 578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782" name="TextBox 578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783" name="TextBox 578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784" name="TextBox 578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85" name="TextBox 578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786" name="TextBox 578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87" name="TextBox 578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788" name="TextBox 578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89" name="TextBox 578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790" name="TextBox 578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791" name="TextBox 579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792" name="TextBox 579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93" name="TextBox 579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794" name="TextBox 579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95" name="TextBox 579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796" name="TextBox 579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797" name="TextBox 579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798" name="TextBox 579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799" name="TextBox 579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00" name="TextBox 579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01" name="TextBox 580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02" name="TextBox 580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03" name="TextBox 580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04" name="TextBox 580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05" name="TextBox 580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06" name="TextBox 580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07" name="TextBox 580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08" name="TextBox 580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09" name="TextBox 580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10" name="TextBox 580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11" name="TextBox 581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261702" cy="396840"/>
    <xdr:sp macro="" textlink="">
      <xdr:nvSpPr>
        <xdr:cNvPr id="5812" name="TextBox 5811"/>
        <xdr:cNvSpPr txBox="1"/>
      </xdr:nvSpPr>
      <xdr:spPr>
        <a:xfrm>
          <a:off x="1735791" y="172402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13" name="TextBox 581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14" name="TextBox 581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15" name="TextBox 581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16" name="TextBox 581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17" name="TextBox 581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18" name="TextBox 581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19" name="TextBox 581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20" name="TextBox 581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21" name="TextBox 582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22" name="TextBox 582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23" name="TextBox 582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24" name="TextBox 582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25" name="TextBox 582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26" name="TextBox 582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27" name="TextBox 582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28" name="TextBox 582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29" name="TextBox 582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30" name="TextBox 582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31" name="TextBox 583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32" name="TextBox 583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33" name="TextBox 583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34" name="TextBox 583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35" name="TextBox 583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36" name="TextBox 583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37" name="TextBox 583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38" name="TextBox 583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39" name="TextBox 583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40" name="TextBox 583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41" name="TextBox 584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42" name="TextBox 584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43" name="TextBox 584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44" name="TextBox 584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45" name="TextBox 584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46" name="TextBox 584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47" name="TextBox 584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48" name="TextBox 584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49" name="TextBox 584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50" name="TextBox 584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51" name="TextBox 585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52" name="TextBox 585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53" name="TextBox 585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54" name="TextBox 585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55" name="TextBox 585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56" name="TextBox 585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57" name="TextBox 585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58" name="TextBox 585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59" name="TextBox 585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60" name="TextBox 585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61" name="TextBox 586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62" name="TextBox 586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63" name="TextBox 586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64" name="TextBox 586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65" name="TextBox 586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66" name="TextBox 586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67" name="TextBox 586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68" name="TextBox 586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69" name="TextBox 586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70" name="TextBox 586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71" name="TextBox 587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72" name="TextBox 587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73" name="TextBox 587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74" name="TextBox 587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75" name="TextBox 587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76" name="TextBox 587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77" name="TextBox 587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78" name="TextBox 587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79" name="TextBox 587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80" name="TextBox 587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81" name="TextBox 588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82" name="TextBox 588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83" name="TextBox 588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84" name="TextBox 588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85" name="TextBox 588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86" name="TextBox 588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87" name="TextBox 588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88" name="TextBox 588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89" name="TextBox 588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90" name="TextBox 588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91" name="TextBox 589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892" name="TextBox 589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893" name="TextBox 589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94" name="TextBox 589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895" name="TextBox 589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96" name="TextBox 589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897" name="TextBox 589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898" name="TextBox 589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899" name="TextBox 589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00" name="TextBox 589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01" name="TextBox 590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02" name="TextBox 590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03" name="TextBox 590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04" name="TextBox 590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05" name="TextBox 590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06" name="TextBox 590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07" name="TextBox 590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08" name="TextBox 590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09" name="TextBox 590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10" name="TextBox 590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11" name="TextBox 591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12" name="TextBox 591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13" name="TextBox 591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14" name="TextBox 591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15" name="TextBox 591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16" name="TextBox 591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17" name="TextBox 591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18" name="TextBox 591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19" name="TextBox 591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20" name="TextBox 591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21" name="TextBox 592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22" name="TextBox 592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23" name="TextBox 592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24" name="TextBox 592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25" name="TextBox 592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26" name="TextBox 592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27" name="TextBox 592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28" name="TextBox 592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29" name="TextBox 592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30" name="TextBox 592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31" name="TextBox 593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32" name="TextBox 593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33" name="TextBox 593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34" name="TextBox 593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35" name="TextBox 593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36" name="TextBox 593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37" name="TextBox 593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38" name="TextBox 593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39" name="TextBox 593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40" name="TextBox 593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41" name="TextBox 594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42" name="TextBox 594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43" name="TextBox 594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44" name="TextBox 594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45" name="TextBox 594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46" name="TextBox 594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47" name="TextBox 594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48" name="TextBox 594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49" name="TextBox 594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50" name="TextBox 594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51" name="TextBox 595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52" name="TextBox 595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53" name="TextBox 595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54" name="TextBox 595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55" name="TextBox 595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56" name="TextBox 595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57" name="TextBox 595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58" name="TextBox 595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59" name="TextBox 595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60" name="TextBox 595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61" name="TextBox 596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62" name="TextBox 596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63" name="TextBox 596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64" name="TextBox 596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65" name="TextBox 596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66" name="TextBox 596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67" name="TextBox 596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68" name="TextBox 596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69" name="TextBox 596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70" name="TextBox 596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71" name="TextBox 597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72" name="TextBox 597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73" name="TextBox 597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74" name="TextBox 597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75" name="TextBox 597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76" name="TextBox 597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77" name="TextBox 597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78" name="TextBox 597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79" name="TextBox 597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80" name="TextBox 597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81" name="TextBox 598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82" name="TextBox 598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83" name="TextBox 598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84" name="TextBox 598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85" name="TextBox 598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86" name="TextBox 598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87" name="TextBox 598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88" name="TextBox 598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89" name="TextBox 598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90" name="TextBox 598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5991" name="TextBox 599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92" name="TextBox 599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5993" name="TextBox 599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94" name="TextBox 599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5995" name="TextBox 599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5996" name="TextBox 599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97" name="TextBox 599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5998" name="TextBox 599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5999" name="TextBox 599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00" name="TextBox 599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01" name="TextBox 600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02" name="TextBox 600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261702" cy="396840"/>
    <xdr:sp macro="" textlink="">
      <xdr:nvSpPr>
        <xdr:cNvPr id="6003" name="TextBox 6002"/>
        <xdr:cNvSpPr txBox="1"/>
      </xdr:nvSpPr>
      <xdr:spPr>
        <a:xfrm>
          <a:off x="1735791" y="172402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04" name="TextBox 600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05" name="TextBox 600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06" name="TextBox 600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07" name="TextBox 600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08" name="TextBox 600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09" name="TextBox 600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10" name="TextBox 600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11" name="TextBox 601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12" name="TextBox 601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13" name="TextBox 601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14" name="TextBox 601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15" name="TextBox 601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16" name="TextBox 601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17" name="TextBox 601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18" name="TextBox 601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19" name="TextBox 601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20" name="TextBox 601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21" name="TextBox 602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22" name="TextBox 602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23" name="TextBox 602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24" name="TextBox 602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25" name="TextBox 602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26" name="TextBox 602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27" name="TextBox 602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28" name="TextBox 6027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29" name="TextBox 602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30" name="TextBox 6029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31" name="TextBox 603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32" name="TextBox 6031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33" name="TextBox 603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34" name="TextBox 603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35" name="TextBox 603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36" name="TextBox 603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37" name="TextBox 603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38" name="TextBox 603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39" name="TextBox 603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40" name="TextBox 603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41" name="TextBox 604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42" name="TextBox 604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43" name="TextBox 604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44" name="TextBox 604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45" name="TextBox 604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46" name="TextBox 604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47" name="TextBox 604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48" name="TextBox 604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49" name="TextBox 604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50" name="TextBox 604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51" name="TextBox 605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52" name="TextBox 605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53" name="TextBox 605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54" name="TextBox 605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55" name="TextBox 605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56" name="TextBox 605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57" name="TextBox 605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58" name="TextBox 605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59" name="TextBox 605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60" name="TextBox 605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61" name="TextBox 606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62" name="TextBox 606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63" name="TextBox 606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64" name="TextBox 606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65" name="TextBox 606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66" name="TextBox 606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67" name="TextBox 606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68" name="TextBox 6067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69" name="TextBox 606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70" name="TextBox 6069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71" name="TextBox 607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72" name="TextBox 6071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73" name="TextBox 607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74" name="TextBox 607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75" name="TextBox 607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76" name="TextBox 607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77" name="TextBox 607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78" name="TextBox 607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79" name="TextBox 607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80" name="TextBox 607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81" name="TextBox 608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82" name="TextBox 608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83" name="TextBox 608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84" name="TextBox 608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85" name="TextBox 608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86" name="TextBox 608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87" name="TextBox 608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88" name="TextBox 608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89" name="TextBox 608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90" name="TextBox 608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91" name="TextBox 609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092" name="TextBox 609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93" name="TextBox 609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094" name="TextBox 609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95" name="TextBox 609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096" name="TextBox 609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097" name="TextBox 609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098" name="TextBox 609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099" name="TextBox 609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00" name="TextBox 609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01" name="TextBox 610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02" name="TextBox 610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03" name="TextBox 610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04" name="TextBox 610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05" name="TextBox 610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06" name="TextBox 610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07" name="TextBox 610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08" name="TextBox 6107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09" name="TextBox 610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10" name="TextBox 6109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11" name="TextBox 611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12" name="TextBox 6111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13" name="TextBox 611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14" name="TextBox 611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15" name="TextBox 611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16" name="TextBox 611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17" name="TextBox 611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18" name="TextBox 611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19" name="TextBox 611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20" name="TextBox 611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21" name="TextBox 612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22" name="TextBox 612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23" name="TextBox 612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24" name="TextBox 612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25" name="TextBox 612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26" name="TextBox 612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27" name="TextBox 612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28" name="TextBox 612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29" name="TextBox 612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30" name="TextBox 612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31" name="TextBox 613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32" name="TextBox 613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33" name="TextBox 613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34" name="TextBox 613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35" name="TextBox 613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36" name="TextBox 613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37" name="TextBox 613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38" name="TextBox 613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39" name="TextBox 613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40" name="TextBox 6139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41" name="TextBox 614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42" name="TextBox 6141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43" name="TextBox 614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44" name="TextBox 6143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45" name="TextBox 614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46" name="TextBox 6145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47" name="TextBox 6146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48" name="TextBox 6147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49" name="TextBox 614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50" name="TextBox 6149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51" name="TextBox 615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52" name="TextBox 6151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53" name="TextBox 615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54" name="TextBox 615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55" name="TextBox 615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56" name="TextBox 615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57" name="TextBox 615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58" name="TextBox 615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59" name="TextBox 615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60" name="TextBox 615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61" name="TextBox 616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62" name="TextBox 616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63" name="TextBox 616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64" name="TextBox 6163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65" name="TextBox 6164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66" name="TextBox 6165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67" name="TextBox 616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68" name="TextBox 6167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69" name="TextBox 616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70" name="TextBox 6169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71" name="TextBox 6170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72" name="TextBox 617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73" name="TextBox 617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74" name="TextBox 6173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75" name="TextBox 617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76" name="TextBox 6175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77" name="TextBox 617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78" name="TextBox 6177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79" name="TextBox 6178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80" name="TextBox 617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81" name="TextBox 618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82" name="TextBox 6181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83" name="TextBox 6182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84" name="TextBox 6183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85" name="TextBox 6184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86" name="TextBox 6185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87" name="TextBox 6186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88" name="TextBox 6187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89" name="TextBox 6188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90" name="TextBox 6189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91" name="TextBox 6190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192" name="TextBox 6191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193" name="TextBox 6192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261702" cy="396840"/>
    <xdr:sp macro="" textlink="">
      <xdr:nvSpPr>
        <xdr:cNvPr id="6194" name="TextBox 6193"/>
        <xdr:cNvSpPr txBox="1"/>
      </xdr:nvSpPr>
      <xdr:spPr>
        <a:xfrm>
          <a:off x="1735791" y="1724025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195" name="TextBox 619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96" name="TextBox 619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197" name="TextBox 619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198" name="TextBox 619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199" name="TextBox 619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00" name="TextBox 619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01" name="TextBox 620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02" name="TextBox 620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03" name="TextBox 620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04" name="TextBox 620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05" name="TextBox 620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06" name="TextBox 620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07" name="TextBox 620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08" name="TextBox 620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09" name="TextBox 620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10" name="TextBox 620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11" name="TextBox 621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12" name="TextBox 621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13" name="TextBox 621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14" name="TextBox 621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15" name="TextBox 621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16" name="TextBox 621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17" name="TextBox 621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18" name="TextBox 621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19" name="TextBox 621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20" name="TextBox 621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21" name="TextBox 622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22" name="TextBox 622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23" name="TextBox 622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24" name="TextBox 622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25" name="TextBox 622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26" name="TextBox 622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27" name="TextBox 622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28" name="TextBox 622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29" name="TextBox 622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30" name="TextBox 622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31" name="TextBox 623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32" name="TextBox 623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33" name="TextBox 623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34" name="TextBox 623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35" name="TextBox 623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36" name="TextBox 623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37" name="TextBox 623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38" name="TextBox 623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39" name="TextBox 623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40" name="TextBox 623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41" name="TextBox 624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42" name="TextBox 624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43" name="TextBox 624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44" name="TextBox 624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45" name="TextBox 624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46" name="TextBox 624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47" name="TextBox 624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48" name="TextBox 624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49" name="TextBox 624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50" name="TextBox 624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51" name="TextBox 625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52" name="TextBox 625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53" name="TextBox 625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54" name="TextBox 625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55" name="TextBox 625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56" name="TextBox 625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57" name="TextBox 625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58" name="TextBox 625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59" name="TextBox 625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60" name="TextBox 625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61" name="TextBox 626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62" name="TextBox 626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63" name="TextBox 626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64" name="TextBox 626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65" name="TextBox 626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66" name="TextBox 626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67" name="TextBox 626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68" name="TextBox 626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69" name="TextBox 626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70" name="TextBox 626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71" name="TextBox 627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72" name="TextBox 627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73" name="TextBox 627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74" name="TextBox 627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75" name="TextBox 627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76" name="TextBox 627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77" name="TextBox 627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78" name="TextBox 627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79" name="TextBox 627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80" name="TextBox 627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81" name="TextBox 628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82" name="TextBox 628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83" name="TextBox 628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84" name="TextBox 628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85" name="TextBox 628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86" name="TextBox 628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87" name="TextBox 628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88" name="TextBox 628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89" name="TextBox 628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90" name="TextBox 628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91" name="TextBox 629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92" name="TextBox 629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293" name="TextBox 629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94" name="TextBox 629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295" name="TextBox 629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296" name="TextBox 629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297" name="TextBox 629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298" name="TextBox 629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299" name="TextBox 629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00" name="TextBox 629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01" name="TextBox 630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02" name="TextBox 630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03" name="TextBox 630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04" name="TextBox 630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05" name="TextBox 630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06" name="TextBox 630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07" name="TextBox 6306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08" name="TextBox 630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09" name="TextBox 6308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10" name="TextBox 630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11" name="TextBox 6310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12" name="TextBox 631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13" name="TextBox 6312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14" name="TextBox 6313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15" name="TextBox 6314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16" name="TextBox 631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17" name="TextBox 6316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18" name="TextBox 631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19" name="TextBox 6318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20" name="TextBox 631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21" name="TextBox 6320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22" name="TextBox 6321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23" name="TextBox 6322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24" name="TextBox 632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25" name="TextBox 6324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26" name="TextBox 632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27" name="TextBox 6326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28" name="TextBox 6327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29" name="TextBox 6328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30" name="TextBox 6329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31" name="TextBox 6330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32" name="TextBox 633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33" name="TextBox 6332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34" name="TextBox 633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35" name="TextBox 6334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36" name="TextBox 6335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37" name="TextBox 6336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38" name="TextBox 6337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60</xdr:row>
      <xdr:rowOff>0</xdr:rowOff>
    </xdr:from>
    <xdr:ext cx="175494" cy="311803"/>
    <xdr:sp macro="" textlink="">
      <xdr:nvSpPr>
        <xdr:cNvPr id="6339" name="TextBox 6338"/>
        <xdr:cNvSpPr txBox="1"/>
      </xdr:nvSpPr>
      <xdr:spPr>
        <a:xfrm>
          <a:off x="1651187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40" name="TextBox 6339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60</xdr:row>
      <xdr:rowOff>0</xdr:rowOff>
    </xdr:from>
    <xdr:ext cx="175494" cy="311803"/>
    <xdr:sp macro="" textlink="">
      <xdr:nvSpPr>
        <xdr:cNvPr id="6341" name="TextBox 6340"/>
        <xdr:cNvSpPr txBox="1"/>
      </xdr:nvSpPr>
      <xdr:spPr>
        <a:xfrm>
          <a:off x="1622612" y="1724025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42" name="TextBox 6341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66257" cy="311803"/>
    <xdr:sp macro="" textlink="">
      <xdr:nvSpPr>
        <xdr:cNvPr id="6343" name="TextBox 6342"/>
        <xdr:cNvSpPr txBox="1"/>
      </xdr:nvSpPr>
      <xdr:spPr>
        <a:xfrm>
          <a:off x="1613087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66257" cy="311803"/>
    <xdr:sp macro="" textlink="">
      <xdr:nvSpPr>
        <xdr:cNvPr id="6344" name="TextBox 6343"/>
        <xdr:cNvSpPr txBox="1"/>
      </xdr:nvSpPr>
      <xdr:spPr>
        <a:xfrm>
          <a:off x="1735791" y="1724025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60</xdr:row>
      <xdr:rowOff>0</xdr:rowOff>
    </xdr:from>
    <xdr:ext cx="184731" cy="283457"/>
    <xdr:sp macro="" textlink="">
      <xdr:nvSpPr>
        <xdr:cNvPr id="6345" name="TextBox 6344"/>
        <xdr:cNvSpPr txBox="1"/>
      </xdr:nvSpPr>
      <xdr:spPr>
        <a:xfrm>
          <a:off x="1613087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60</xdr:row>
      <xdr:rowOff>0</xdr:rowOff>
    </xdr:from>
    <xdr:ext cx="184731" cy="283457"/>
    <xdr:sp macro="" textlink="">
      <xdr:nvSpPr>
        <xdr:cNvPr id="6346" name="TextBox 6345"/>
        <xdr:cNvSpPr txBox="1"/>
      </xdr:nvSpPr>
      <xdr:spPr>
        <a:xfrm>
          <a:off x="1735791" y="172402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47" name="TextBox 63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49" name="TextBox 6348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50" name="TextBox 6349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52" name="TextBox 6351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53" name="TextBox 6352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54" name="TextBox 6353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55" name="TextBox 6354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56" name="TextBox 6355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57" name="TextBox 6356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58" name="TextBox 6357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59" name="TextBox 6358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61" name="TextBox 6360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63" name="TextBox 6362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64" name="TextBox 6363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65" name="TextBox 6364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66" name="TextBox 6365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67" name="TextBox 6366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68" name="TextBox 6367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=""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70" name="TextBox 6369">
          <a:extLst>
            <a:ext uri="{FF2B5EF4-FFF2-40B4-BE49-F238E27FC236}">
              <a16:creationId xmlns=""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71" name="TextBox 6370">
          <a:extLst>
            <a:ext uri="{FF2B5EF4-FFF2-40B4-BE49-F238E27FC236}">
              <a16:creationId xmlns=""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72" name="TextBox 6371">
          <a:extLst>
            <a:ext uri="{FF2B5EF4-FFF2-40B4-BE49-F238E27FC236}">
              <a16:creationId xmlns=""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73" name="TextBox 6372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74" name="TextBox 6373">
          <a:extLst>
            <a:ext uri="{FF2B5EF4-FFF2-40B4-BE49-F238E27FC236}">
              <a16:creationId xmlns=""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75" name="TextBox 6374">
          <a:extLst>
            <a:ext uri="{FF2B5EF4-FFF2-40B4-BE49-F238E27FC236}">
              <a16:creationId xmlns=""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76" name="TextBox 6375">
          <a:extLst>
            <a:ext uri="{FF2B5EF4-FFF2-40B4-BE49-F238E27FC236}">
              <a16:creationId xmlns=""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77" name="TextBox 6376">
          <a:extLst>
            <a:ext uri="{FF2B5EF4-FFF2-40B4-BE49-F238E27FC236}">
              <a16:creationId xmlns=""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=""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79" name="TextBox 6378">
          <a:extLst>
            <a:ext uri="{FF2B5EF4-FFF2-40B4-BE49-F238E27FC236}">
              <a16:creationId xmlns="" xmlns:a16="http://schemas.microsoft.com/office/drawing/2014/main" id="{00000000-0008-0000-0400-000023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80" name="TextBox 6379">
          <a:extLst>
            <a:ext uri="{FF2B5EF4-FFF2-40B4-BE49-F238E27FC236}">
              <a16:creationId xmlns=""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81" name="TextBox 6380">
          <a:extLst>
            <a:ext uri="{FF2B5EF4-FFF2-40B4-BE49-F238E27FC236}">
              <a16:creationId xmlns=""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82" name="TextBox 6381"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83" name="TextBox 6382">
          <a:extLst>
            <a:ext uri="{FF2B5EF4-FFF2-40B4-BE49-F238E27FC236}">
              <a16:creationId xmlns=""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84" name="TextBox 6383">
          <a:extLst>
            <a:ext uri="{FF2B5EF4-FFF2-40B4-BE49-F238E27FC236}">
              <a16:creationId xmlns="" xmlns:a16="http://schemas.microsoft.com/office/drawing/2014/main" id="{00000000-0008-0000-0400-000028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6930" cy="283457"/>
    <xdr:sp macro="" textlink="">
      <xdr:nvSpPr>
        <xdr:cNvPr id="6385" name="TextBox 6384">
          <a:extLst>
            <a:ext uri="{FF2B5EF4-FFF2-40B4-BE49-F238E27FC236}">
              <a16:creationId xmlns=""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364191" y="10706100"/>
          <a:ext cx="186930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86" name="TextBox 6385">
          <a:extLst>
            <a:ext uri="{FF2B5EF4-FFF2-40B4-BE49-F238E27FC236}">
              <a16:creationId xmlns=""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=""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88" name="TextBox 6387">
          <a:extLst>
            <a:ext uri="{FF2B5EF4-FFF2-40B4-BE49-F238E27FC236}">
              <a16:creationId xmlns=""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89" name="TextBox 6388">
          <a:extLst>
            <a:ext uri="{FF2B5EF4-FFF2-40B4-BE49-F238E27FC236}">
              <a16:creationId xmlns=""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=""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91" name="TextBox 6390">
          <a:extLst>
            <a:ext uri="{FF2B5EF4-FFF2-40B4-BE49-F238E27FC236}">
              <a16:creationId xmlns=""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92" name="TextBox 6391">
          <a:extLst>
            <a:ext uri="{FF2B5EF4-FFF2-40B4-BE49-F238E27FC236}">
              <a16:creationId xmlns=""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393" name="TextBox 6392">
          <a:extLst>
            <a:ext uri="{FF2B5EF4-FFF2-40B4-BE49-F238E27FC236}">
              <a16:creationId xmlns=""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394" name="TextBox 6393">
          <a:extLst>
            <a:ext uri="{FF2B5EF4-FFF2-40B4-BE49-F238E27FC236}">
              <a16:creationId xmlns=""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95" name="TextBox 6394">
          <a:extLst>
            <a:ext uri="{FF2B5EF4-FFF2-40B4-BE49-F238E27FC236}">
              <a16:creationId xmlns=""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396" name="TextBox 6395">
          <a:extLst>
            <a:ext uri="{FF2B5EF4-FFF2-40B4-BE49-F238E27FC236}">
              <a16:creationId xmlns=""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97" name="TextBox 6396">
          <a:extLst>
            <a:ext uri="{FF2B5EF4-FFF2-40B4-BE49-F238E27FC236}">
              <a16:creationId xmlns=""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398" name="TextBox 6397">
          <a:extLst>
            <a:ext uri="{FF2B5EF4-FFF2-40B4-BE49-F238E27FC236}">
              <a16:creationId xmlns=""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=""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00" name="TextBox 6399">
          <a:extLst>
            <a:ext uri="{FF2B5EF4-FFF2-40B4-BE49-F238E27FC236}">
              <a16:creationId xmlns=""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01" name="TextBox 6400">
          <a:extLst>
            <a:ext uri="{FF2B5EF4-FFF2-40B4-BE49-F238E27FC236}">
              <a16:creationId xmlns=""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02" name="TextBox 6401">
          <a:extLst>
            <a:ext uri="{FF2B5EF4-FFF2-40B4-BE49-F238E27FC236}">
              <a16:creationId xmlns=""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03" name="TextBox 6402">
          <a:extLst>
            <a:ext uri="{FF2B5EF4-FFF2-40B4-BE49-F238E27FC236}">
              <a16:creationId xmlns=""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04" name="TextBox 6403">
          <a:extLst>
            <a:ext uri="{FF2B5EF4-FFF2-40B4-BE49-F238E27FC236}">
              <a16:creationId xmlns="" xmlns:a16="http://schemas.microsoft.com/office/drawing/2014/main" id="{00000000-0008-0000-0400-00003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="" xmlns:a16="http://schemas.microsoft.com/office/drawing/2014/main" id="{00000000-0008-0000-0400-00003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06" name="TextBox 6405">
          <a:extLst>
            <a:ext uri="{FF2B5EF4-FFF2-40B4-BE49-F238E27FC236}">
              <a16:creationId xmlns="" xmlns:a16="http://schemas.microsoft.com/office/drawing/2014/main" id="{00000000-0008-0000-0400-00003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07" name="TextBox 6406">
          <a:extLst>
            <a:ext uri="{FF2B5EF4-FFF2-40B4-BE49-F238E27FC236}">
              <a16:creationId xmlns="" xmlns:a16="http://schemas.microsoft.com/office/drawing/2014/main" id="{00000000-0008-0000-0400-00003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08" name="TextBox 6407">
          <a:extLst>
            <a:ext uri="{FF2B5EF4-FFF2-40B4-BE49-F238E27FC236}">
              <a16:creationId xmlns="" xmlns:a16="http://schemas.microsoft.com/office/drawing/2014/main" id="{00000000-0008-0000-0400-00004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09" name="TextBox 6408">
          <a:extLst>
            <a:ext uri="{FF2B5EF4-FFF2-40B4-BE49-F238E27FC236}">
              <a16:creationId xmlns="" xmlns:a16="http://schemas.microsoft.com/office/drawing/2014/main" id="{00000000-0008-0000-0400-00004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10" name="TextBox 6409">
          <a:extLst>
            <a:ext uri="{FF2B5EF4-FFF2-40B4-BE49-F238E27FC236}">
              <a16:creationId xmlns="" xmlns:a16="http://schemas.microsoft.com/office/drawing/2014/main" id="{00000000-0008-0000-0400-00004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11" name="TextBox 6410">
          <a:extLst>
            <a:ext uri="{FF2B5EF4-FFF2-40B4-BE49-F238E27FC236}">
              <a16:creationId xmlns="" xmlns:a16="http://schemas.microsoft.com/office/drawing/2014/main" id="{00000000-0008-0000-0400-00004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12" name="TextBox 6411">
          <a:extLst>
            <a:ext uri="{FF2B5EF4-FFF2-40B4-BE49-F238E27FC236}">
              <a16:creationId xmlns="" xmlns:a16="http://schemas.microsoft.com/office/drawing/2014/main" id="{00000000-0008-0000-0400-00004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13" name="TextBox 6412">
          <a:extLst>
            <a:ext uri="{FF2B5EF4-FFF2-40B4-BE49-F238E27FC236}">
              <a16:creationId xmlns="" xmlns:a16="http://schemas.microsoft.com/office/drawing/2014/main" id="{00000000-0008-0000-0400-00004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="" xmlns:a16="http://schemas.microsoft.com/office/drawing/2014/main" id="{00000000-0008-0000-0400-00004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15" name="TextBox 6414">
          <a:extLst>
            <a:ext uri="{FF2B5EF4-FFF2-40B4-BE49-F238E27FC236}">
              <a16:creationId xmlns="" xmlns:a16="http://schemas.microsoft.com/office/drawing/2014/main" id="{00000000-0008-0000-0400-00004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16" name="TextBox 6415">
          <a:extLst>
            <a:ext uri="{FF2B5EF4-FFF2-40B4-BE49-F238E27FC236}">
              <a16:creationId xmlns="" xmlns:a16="http://schemas.microsoft.com/office/drawing/2014/main" id="{00000000-0008-0000-0400-00004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17" name="TextBox 6416">
          <a:extLst>
            <a:ext uri="{FF2B5EF4-FFF2-40B4-BE49-F238E27FC236}">
              <a16:creationId xmlns="" xmlns:a16="http://schemas.microsoft.com/office/drawing/2014/main" id="{00000000-0008-0000-0400-00004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18" name="TextBox 6417">
          <a:extLst>
            <a:ext uri="{FF2B5EF4-FFF2-40B4-BE49-F238E27FC236}">
              <a16:creationId xmlns="" xmlns:a16="http://schemas.microsoft.com/office/drawing/2014/main" id="{00000000-0008-0000-0400-00004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19" name="TextBox 6418">
          <a:extLst>
            <a:ext uri="{FF2B5EF4-FFF2-40B4-BE49-F238E27FC236}">
              <a16:creationId xmlns="" xmlns:a16="http://schemas.microsoft.com/office/drawing/2014/main" id="{00000000-0008-0000-0400-00004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20" name="TextBox 6419">
          <a:extLst>
            <a:ext uri="{FF2B5EF4-FFF2-40B4-BE49-F238E27FC236}">
              <a16:creationId xmlns="" xmlns:a16="http://schemas.microsoft.com/office/drawing/2014/main" id="{00000000-0008-0000-0400-00004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21" name="TextBox 6420">
          <a:extLst>
            <a:ext uri="{FF2B5EF4-FFF2-40B4-BE49-F238E27FC236}">
              <a16:creationId xmlns="" xmlns:a16="http://schemas.microsoft.com/office/drawing/2014/main" id="{00000000-0008-0000-0400-00004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22" name="TextBox 6421">
          <a:extLst>
            <a:ext uri="{FF2B5EF4-FFF2-40B4-BE49-F238E27FC236}">
              <a16:creationId xmlns="" xmlns:a16="http://schemas.microsoft.com/office/drawing/2014/main" id="{00000000-0008-0000-0400-00004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="" xmlns:a16="http://schemas.microsoft.com/office/drawing/2014/main" id="{00000000-0008-0000-0400-00004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24" name="TextBox 6423">
          <a:extLst>
            <a:ext uri="{FF2B5EF4-FFF2-40B4-BE49-F238E27FC236}">
              <a16:creationId xmlns="" xmlns:a16="http://schemas.microsoft.com/office/drawing/2014/main" id="{00000000-0008-0000-0400-00005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25" name="TextBox 6424">
          <a:extLst>
            <a:ext uri="{FF2B5EF4-FFF2-40B4-BE49-F238E27FC236}">
              <a16:creationId xmlns="" xmlns:a16="http://schemas.microsoft.com/office/drawing/2014/main" id="{00000000-0008-0000-0400-00005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26" name="TextBox 6425">
          <a:extLst>
            <a:ext uri="{FF2B5EF4-FFF2-40B4-BE49-F238E27FC236}">
              <a16:creationId xmlns="" xmlns:a16="http://schemas.microsoft.com/office/drawing/2014/main" id="{00000000-0008-0000-0400-00005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27" name="TextBox 6426">
          <a:extLst>
            <a:ext uri="{FF2B5EF4-FFF2-40B4-BE49-F238E27FC236}">
              <a16:creationId xmlns="" xmlns:a16="http://schemas.microsoft.com/office/drawing/2014/main" id="{00000000-0008-0000-0400-00005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28" name="TextBox 6427">
          <a:extLst>
            <a:ext uri="{FF2B5EF4-FFF2-40B4-BE49-F238E27FC236}">
              <a16:creationId xmlns="" xmlns:a16="http://schemas.microsoft.com/office/drawing/2014/main" id="{00000000-0008-0000-0400-00005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="" xmlns:a16="http://schemas.microsoft.com/office/drawing/2014/main" id="{00000000-0008-0000-0400-00005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30" name="TextBox 6429">
          <a:extLst>
            <a:ext uri="{FF2B5EF4-FFF2-40B4-BE49-F238E27FC236}">
              <a16:creationId xmlns="" xmlns:a16="http://schemas.microsoft.com/office/drawing/2014/main" id="{00000000-0008-0000-0400-00005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31" name="TextBox 6430">
          <a:extLst>
            <a:ext uri="{FF2B5EF4-FFF2-40B4-BE49-F238E27FC236}">
              <a16:creationId xmlns="" xmlns:a16="http://schemas.microsoft.com/office/drawing/2014/main" id="{00000000-0008-0000-0400-00005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32" name="TextBox 6431">
          <a:extLst>
            <a:ext uri="{FF2B5EF4-FFF2-40B4-BE49-F238E27FC236}">
              <a16:creationId xmlns="" xmlns:a16="http://schemas.microsoft.com/office/drawing/2014/main" id="{00000000-0008-0000-0400-00005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33" name="TextBox 6432">
          <a:extLst>
            <a:ext uri="{FF2B5EF4-FFF2-40B4-BE49-F238E27FC236}">
              <a16:creationId xmlns="" xmlns:a16="http://schemas.microsoft.com/office/drawing/2014/main" id="{00000000-0008-0000-0400-00005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34" name="TextBox 6433">
          <a:extLst>
            <a:ext uri="{FF2B5EF4-FFF2-40B4-BE49-F238E27FC236}">
              <a16:creationId xmlns="" xmlns:a16="http://schemas.microsoft.com/office/drawing/2014/main" id="{00000000-0008-0000-0400-00005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35" name="TextBox 6434">
          <a:extLst>
            <a:ext uri="{FF2B5EF4-FFF2-40B4-BE49-F238E27FC236}">
              <a16:creationId xmlns="" xmlns:a16="http://schemas.microsoft.com/office/drawing/2014/main" id="{00000000-0008-0000-0400-00005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36" name="TextBox 6435">
          <a:extLst>
            <a:ext uri="{FF2B5EF4-FFF2-40B4-BE49-F238E27FC236}">
              <a16:creationId xmlns="" xmlns:a16="http://schemas.microsoft.com/office/drawing/2014/main" id="{00000000-0008-0000-0400-00005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37" name="TextBox 6436">
          <a:extLst>
            <a:ext uri="{FF2B5EF4-FFF2-40B4-BE49-F238E27FC236}">
              <a16:creationId xmlns="" xmlns:a16="http://schemas.microsoft.com/office/drawing/2014/main" id="{00000000-0008-0000-0400-00005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="" xmlns:a16="http://schemas.microsoft.com/office/drawing/2014/main" id="{00000000-0008-0000-0400-00005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39" name="TextBox 6438">
          <a:extLst>
            <a:ext uri="{FF2B5EF4-FFF2-40B4-BE49-F238E27FC236}">
              <a16:creationId xmlns="" xmlns:a16="http://schemas.microsoft.com/office/drawing/2014/main" id="{00000000-0008-0000-0400-00005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40" name="TextBox 6439">
          <a:extLst>
            <a:ext uri="{FF2B5EF4-FFF2-40B4-BE49-F238E27FC236}">
              <a16:creationId xmlns="" xmlns:a16="http://schemas.microsoft.com/office/drawing/2014/main" id="{00000000-0008-0000-0400-00006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41" name="TextBox 6440">
          <a:extLst>
            <a:ext uri="{FF2B5EF4-FFF2-40B4-BE49-F238E27FC236}">
              <a16:creationId xmlns="" xmlns:a16="http://schemas.microsoft.com/office/drawing/2014/main" id="{00000000-0008-0000-0400-00006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42" name="TextBox 6441">
          <a:extLst>
            <a:ext uri="{FF2B5EF4-FFF2-40B4-BE49-F238E27FC236}">
              <a16:creationId xmlns="" xmlns:a16="http://schemas.microsoft.com/office/drawing/2014/main" id="{00000000-0008-0000-0400-00006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43" name="TextBox 6442">
          <a:extLst>
            <a:ext uri="{FF2B5EF4-FFF2-40B4-BE49-F238E27FC236}">
              <a16:creationId xmlns="" xmlns:a16="http://schemas.microsoft.com/office/drawing/2014/main" id="{00000000-0008-0000-0400-00006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44" name="TextBox 6443">
          <a:extLst>
            <a:ext uri="{FF2B5EF4-FFF2-40B4-BE49-F238E27FC236}">
              <a16:creationId xmlns="" xmlns:a16="http://schemas.microsoft.com/office/drawing/2014/main" id="{00000000-0008-0000-0400-00006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45" name="TextBox 6444">
          <a:extLst>
            <a:ext uri="{FF2B5EF4-FFF2-40B4-BE49-F238E27FC236}">
              <a16:creationId xmlns="" xmlns:a16="http://schemas.microsoft.com/office/drawing/2014/main" id="{00000000-0008-0000-0400-00006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46" name="TextBox 6445">
          <a:extLst>
            <a:ext uri="{FF2B5EF4-FFF2-40B4-BE49-F238E27FC236}">
              <a16:creationId xmlns="" xmlns:a16="http://schemas.microsoft.com/office/drawing/2014/main" id="{00000000-0008-0000-0400-00006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="" xmlns:a16="http://schemas.microsoft.com/office/drawing/2014/main" id="{00000000-0008-0000-0400-00006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48" name="TextBox 6447">
          <a:extLst>
            <a:ext uri="{FF2B5EF4-FFF2-40B4-BE49-F238E27FC236}">
              <a16:creationId xmlns="" xmlns:a16="http://schemas.microsoft.com/office/drawing/2014/main" id="{00000000-0008-0000-0400-00006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49" name="TextBox 6448">
          <a:extLst>
            <a:ext uri="{FF2B5EF4-FFF2-40B4-BE49-F238E27FC236}">
              <a16:creationId xmlns="" xmlns:a16="http://schemas.microsoft.com/office/drawing/2014/main" id="{00000000-0008-0000-0400-00006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50" name="TextBox 6449">
          <a:extLst>
            <a:ext uri="{FF2B5EF4-FFF2-40B4-BE49-F238E27FC236}">
              <a16:creationId xmlns="" xmlns:a16="http://schemas.microsoft.com/office/drawing/2014/main" id="{00000000-0008-0000-0400-00006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51" name="TextBox 6450">
          <a:extLst>
            <a:ext uri="{FF2B5EF4-FFF2-40B4-BE49-F238E27FC236}">
              <a16:creationId xmlns="" xmlns:a16="http://schemas.microsoft.com/office/drawing/2014/main" id="{00000000-0008-0000-0400-00006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52" name="TextBox 6451">
          <a:extLst>
            <a:ext uri="{FF2B5EF4-FFF2-40B4-BE49-F238E27FC236}">
              <a16:creationId xmlns="" xmlns:a16="http://schemas.microsoft.com/office/drawing/2014/main" id="{00000000-0008-0000-0400-00006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="" xmlns:a16="http://schemas.microsoft.com/office/drawing/2014/main" id="{00000000-0008-0000-0400-00006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54" name="TextBox 6453">
          <a:extLst>
            <a:ext uri="{FF2B5EF4-FFF2-40B4-BE49-F238E27FC236}">
              <a16:creationId xmlns="" xmlns:a16="http://schemas.microsoft.com/office/drawing/2014/main" id="{00000000-0008-0000-0400-00006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55" name="TextBox 6454">
          <a:extLst>
            <a:ext uri="{FF2B5EF4-FFF2-40B4-BE49-F238E27FC236}">
              <a16:creationId xmlns="" xmlns:a16="http://schemas.microsoft.com/office/drawing/2014/main" id="{00000000-0008-0000-0400-00006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56" name="TextBox 6455">
          <a:extLst>
            <a:ext uri="{FF2B5EF4-FFF2-40B4-BE49-F238E27FC236}">
              <a16:creationId xmlns="" xmlns:a16="http://schemas.microsoft.com/office/drawing/2014/main" id="{00000000-0008-0000-0400-00007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57" name="TextBox 6456">
          <a:extLst>
            <a:ext uri="{FF2B5EF4-FFF2-40B4-BE49-F238E27FC236}">
              <a16:creationId xmlns="" xmlns:a16="http://schemas.microsoft.com/office/drawing/2014/main" id="{00000000-0008-0000-0400-00007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58" name="TextBox 6457">
          <a:extLst>
            <a:ext uri="{FF2B5EF4-FFF2-40B4-BE49-F238E27FC236}">
              <a16:creationId xmlns="" xmlns:a16="http://schemas.microsoft.com/office/drawing/2014/main" id="{00000000-0008-0000-0400-00007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="" xmlns:a16="http://schemas.microsoft.com/office/drawing/2014/main" id="{00000000-0008-0000-0400-00007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60" name="TextBox 6459">
          <a:extLst>
            <a:ext uri="{FF2B5EF4-FFF2-40B4-BE49-F238E27FC236}">
              <a16:creationId xmlns="" xmlns:a16="http://schemas.microsoft.com/office/drawing/2014/main" id="{00000000-0008-0000-0400-00007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61" name="TextBox 6460">
          <a:extLst>
            <a:ext uri="{FF2B5EF4-FFF2-40B4-BE49-F238E27FC236}">
              <a16:creationId xmlns="" xmlns:a16="http://schemas.microsoft.com/office/drawing/2014/main" id="{00000000-0008-0000-0400-00007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="" xmlns:a16="http://schemas.microsoft.com/office/drawing/2014/main" id="{00000000-0008-0000-0400-00007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63" name="TextBox 6462">
          <a:extLst>
            <a:ext uri="{FF2B5EF4-FFF2-40B4-BE49-F238E27FC236}">
              <a16:creationId xmlns="" xmlns:a16="http://schemas.microsoft.com/office/drawing/2014/main" id="{00000000-0008-0000-0400-00007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64" name="TextBox 6463">
          <a:extLst>
            <a:ext uri="{FF2B5EF4-FFF2-40B4-BE49-F238E27FC236}">
              <a16:creationId xmlns="" xmlns:a16="http://schemas.microsoft.com/office/drawing/2014/main" id="{00000000-0008-0000-0400-00007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65" name="TextBox 6464">
          <a:extLst>
            <a:ext uri="{FF2B5EF4-FFF2-40B4-BE49-F238E27FC236}">
              <a16:creationId xmlns="" xmlns:a16="http://schemas.microsoft.com/office/drawing/2014/main" id="{00000000-0008-0000-0400-00007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66" name="TextBox 6465">
          <a:extLst>
            <a:ext uri="{FF2B5EF4-FFF2-40B4-BE49-F238E27FC236}">
              <a16:creationId xmlns="" xmlns:a16="http://schemas.microsoft.com/office/drawing/2014/main" id="{00000000-0008-0000-0400-00007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67" name="TextBox 6466">
          <a:extLst>
            <a:ext uri="{FF2B5EF4-FFF2-40B4-BE49-F238E27FC236}">
              <a16:creationId xmlns="" xmlns:a16="http://schemas.microsoft.com/office/drawing/2014/main" id="{00000000-0008-0000-0400-00007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68" name="TextBox 6467">
          <a:extLst>
            <a:ext uri="{FF2B5EF4-FFF2-40B4-BE49-F238E27FC236}">
              <a16:creationId xmlns="" xmlns:a16="http://schemas.microsoft.com/office/drawing/2014/main" id="{00000000-0008-0000-0400-00007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69" name="TextBox 6468">
          <a:extLst>
            <a:ext uri="{FF2B5EF4-FFF2-40B4-BE49-F238E27FC236}">
              <a16:creationId xmlns="" xmlns:a16="http://schemas.microsoft.com/office/drawing/2014/main" id="{00000000-0008-0000-0400-00007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70" name="TextBox 6469">
          <a:extLst>
            <a:ext uri="{FF2B5EF4-FFF2-40B4-BE49-F238E27FC236}">
              <a16:creationId xmlns="" xmlns:a16="http://schemas.microsoft.com/office/drawing/2014/main" id="{00000000-0008-0000-0400-00007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="" xmlns:a16="http://schemas.microsoft.com/office/drawing/2014/main" id="{00000000-0008-0000-0400-00007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72" name="TextBox 6471">
          <a:extLst>
            <a:ext uri="{FF2B5EF4-FFF2-40B4-BE49-F238E27FC236}">
              <a16:creationId xmlns="" xmlns:a16="http://schemas.microsoft.com/office/drawing/2014/main" id="{00000000-0008-0000-0400-00008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73" name="TextBox 6472">
          <a:extLst>
            <a:ext uri="{FF2B5EF4-FFF2-40B4-BE49-F238E27FC236}">
              <a16:creationId xmlns="" xmlns:a16="http://schemas.microsoft.com/office/drawing/2014/main" id="{00000000-0008-0000-0400-00008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74" name="TextBox 6473">
          <a:extLst>
            <a:ext uri="{FF2B5EF4-FFF2-40B4-BE49-F238E27FC236}">
              <a16:creationId xmlns="" xmlns:a16="http://schemas.microsoft.com/office/drawing/2014/main" id="{00000000-0008-0000-0400-00008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75" name="TextBox 6474">
          <a:extLst>
            <a:ext uri="{FF2B5EF4-FFF2-40B4-BE49-F238E27FC236}">
              <a16:creationId xmlns="" xmlns:a16="http://schemas.microsoft.com/office/drawing/2014/main" id="{00000000-0008-0000-0400-00008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76" name="TextBox 6475">
          <a:extLst>
            <a:ext uri="{FF2B5EF4-FFF2-40B4-BE49-F238E27FC236}">
              <a16:creationId xmlns="" xmlns:a16="http://schemas.microsoft.com/office/drawing/2014/main" id="{00000000-0008-0000-0400-00008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="" xmlns:a16="http://schemas.microsoft.com/office/drawing/2014/main" id="{00000000-0008-0000-0400-00008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78" name="TextBox 6477">
          <a:extLst>
            <a:ext uri="{FF2B5EF4-FFF2-40B4-BE49-F238E27FC236}">
              <a16:creationId xmlns="" xmlns:a16="http://schemas.microsoft.com/office/drawing/2014/main" id="{00000000-0008-0000-0400-00008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79" name="TextBox 6478">
          <a:extLst>
            <a:ext uri="{FF2B5EF4-FFF2-40B4-BE49-F238E27FC236}">
              <a16:creationId xmlns="" xmlns:a16="http://schemas.microsoft.com/office/drawing/2014/main" id="{00000000-0008-0000-0400-00008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80" name="TextBox 6479">
          <a:extLst>
            <a:ext uri="{FF2B5EF4-FFF2-40B4-BE49-F238E27FC236}">
              <a16:creationId xmlns="" xmlns:a16="http://schemas.microsoft.com/office/drawing/2014/main" id="{00000000-0008-0000-0400-00008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81" name="TextBox 6480">
          <a:extLst>
            <a:ext uri="{FF2B5EF4-FFF2-40B4-BE49-F238E27FC236}">
              <a16:creationId xmlns="" xmlns:a16="http://schemas.microsoft.com/office/drawing/2014/main" id="{00000000-0008-0000-0400-00008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82" name="TextBox 6481">
          <a:extLst>
            <a:ext uri="{FF2B5EF4-FFF2-40B4-BE49-F238E27FC236}">
              <a16:creationId xmlns="" xmlns:a16="http://schemas.microsoft.com/office/drawing/2014/main" id="{00000000-0008-0000-0400-00008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="" xmlns:a16="http://schemas.microsoft.com/office/drawing/2014/main" id="{00000000-0008-0000-0400-00008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84" name="TextBox 6483">
          <a:extLst>
            <a:ext uri="{FF2B5EF4-FFF2-40B4-BE49-F238E27FC236}">
              <a16:creationId xmlns="" xmlns:a16="http://schemas.microsoft.com/office/drawing/2014/main" id="{00000000-0008-0000-0400-00008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85" name="TextBox 6484">
          <a:extLst>
            <a:ext uri="{FF2B5EF4-FFF2-40B4-BE49-F238E27FC236}">
              <a16:creationId xmlns="" xmlns:a16="http://schemas.microsoft.com/office/drawing/2014/main" id="{00000000-0008-0000-0400-00008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86" name="TextBox 6485">
          <a:extLst>
            <a:ext uri="{FF2B5EF4-FFF2-40B4-BE49-F238E27FC236}">
              <a16:creationId xmlns="" xmlns:a16="http://schemas.microsoft.com/office/drawing/2014/main" id="{00000000-0008-0000-0400-00008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87" name="TextBox 6486">
          <a:extLst>
            <a:ext uri="{FF2B5EF4-FFF2-40B4-BE49-F238E27FC236}">
              <a16:creationId xmlns="" xmlns:a16="http://schemas.microsoft.com/office/drawing/2014/main" id="{00000000-0008-0000-0400-00008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88" name="TextBox 6487">
          <a:extLst>
            <a:ext uri="{FF2B5EF4-FFF2-40B4-BE49-F238E27FC236}">
              <a16:creationId xmlns="" xmlns:a16="http://schemas.microsoft.com/office/drawing/2014/main" id="{00000000-0008-0000-0400-00009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89" name="TextBox 6488">
          <a:extLst>
            <a:ext uri="{FF2B5EF4-FFF2-40B4-BE49-F238E27FC236}">
              <a16:creationId xmlns="" xmlns:a16="http://schemas.microsoft.com/office/drawing/2014/main" id="{00000000-0008-0000-0400-00009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90" name="TextBox 6489">
          <a:extLst>
            <a:ext uri="{FF2B5EF4-FFF2-40B4-BE49-F238E27FC236}">
              <a16:creationId xmlns="" xmlns:a16="http://schemas.microsoft.com/office/drawing/2014/main" id="{00000000-0008-0000-0400-00009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="" xmlns:a16="http://schemas.microsoft.com/office/drawing/2014/main" id="{00000000-0008-0000-0400-00009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92" name="TextBox 6491">
          <a:extLst>
            <a:ext uri="{FF2B5EF4-FFF2-40B4-BE49-F238E27FC236}">
              <a16:creationId xmlns="" xmlns:a16="http://schemas.microsoft.com/office/drawing/2014/main" id="{00000000-0008-0000-0400-00009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93" name="TextBox 6492">
          <a:extLst>
            <a:ext uri="{FF2B5EF4-FFF2-40B4-BE49-F238E27FC236}">
              <a16:creationId xmlns="" xmlns:a16="http://schemas.microsoft.com/office/drawing/2014/main" id="{00000000-0008-0000-0400-00009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494" name="TextBox 6493">
          <a:extLst>
            <a:ext uri="{FF2B5EF4-FFF2-40B4-BE49-F238E27FC236}">
              <a16:creationId xmlns="" xmlns:a16="http://schemas.microsoft.com/office/drawing/2014/main" id="{00000000-0008-0000-0400-00009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="" xmlns:a16="http://schemas.microsoft.com/office/drawing/2014/main" id="{00000000-0008-0000-0400-00009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496" name="TextBox 6495">
          <a:extLst>
            <a:ext uri="{FF2B5EF4-FFF2-40B4-BE49-F238E27FC236}">
              <a16:creationId xmlns="" xmlns:a16="http://schemas.microsoft.com/office/drawing/2014/main" id="{00000000-0008-0000-0400-00009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497" name="TextBox 6496">
          <a:extLst>
            <a:ext uri="{FF2B5EF4-FFF2-40B4-BE49-F238E27FC236}">
              <a16:creationId xmlns="" xmlns:a16="http://schemas.microsoft.com/office/drawing/2014/main" id="{00000000-0008-0000-0400-00009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498" name="TextBox 6497">
          <a:extLst>
            <a:ext uri="{FF2B5EF4-FFF2-40B4-BE49-F238E27FC236}">
              <a16:creationId xmlns="" xmlns:a16="http://schemas.microsoft.com/office/drawing/2014/main" id="{00000000-0008-0000-0400-00009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499" name="TextBox 6498">
          <a:extLst>
            <a:ext uri="{FF2B5EF4-FFF2-40B4-BE49-F238E27FC236}">
              <a16:creationId xmlns="" xmlns:a16="http://schemas.microsoft.com/office/drawing/2014/main" id="{00000000-0008-0000-0400-00009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00" name="TextBox 6499">
          <a:extLst>
            <a:ext uri="{FF2B5EF4-FFF2-40B4-BE49-F238E27FC236}">
              <a16:creationId xmlns="" xmlns:a16="http://schemas.microsoft.com/office/drawing/2014/main" id="{00000000-0008-0000-0400-00009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="" xmlns:a16="http://schemas.microsoft.com/office/drawing/2014/main" id="{00000000-0008-0000-0400-00009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02" name="TextBox 6501">
          <a:extLst>
            <a:ext uri="{FF2B5EF4-FFF2-40B4-BE49-F238E27FC236}">
              <a16:creationId xmlns="" xmlns:a16="http://schemas.microsoft.com/office/drawing/2014/main" id="{00000000-0008-0000-0400-00009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03" name="TextBox 6502">
          <a:extLst>
            <a:ext uri="{FF2B5EF4-FFF2-40B4-BE49-F238E27FC236}">
              <a16:creationId xmlns="" xmlns:a16="http://schemas.microsoft.com/office/drawing/2014/main" id="{00000000-0008-0000-0400-00009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04" name="TextBox 6503">
          <a:extLst>
            <a:ext uri="{FF2B5EF4-FFF2-40B4-BE49-F238E27FC236}">
              <a16:creationId xmlns="" xmlns:a16="http://schemas.microsoft.com/office/drawing/2014/main" id="{00000000-0008-0000-0400-0000A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05" name="TextBox 6504">
          <a:extLst>
            <a:ext uri="{FF2B5EF4-FFF2-40B4-BE49-F238E27FC236}">
              <a16:creationId xmlns="" xmlns:a16="http://schemas.microsoft.com/office/drawing/2014/main" id="{00000000-0008-0000-0400-0000A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506" name="TextBox 6505">
          <a:extLst>
            <a:ext uri="{FF2B5EF4-FFF2-40B4-BE49-F238E27FC236}">
              <a16:creationId xmlns="" xmlns:a16="http://schemas.microsoft.com/office/drawing/2014/main" id="{00000000-0008-0000-0400-0000A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="" xmlns:a16="http://schemas.microsoft.com/office/drawing/2014/main" id="{00000000-0008-0000-0400-0000A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08" name="TextBox 6507">
          <a:extLst>
            <a:ext uri="{FF2B5EF4-FFF2-40B4-BE49-F238E27FC236}">
              <a16:creationId xmlns="" xmlns:a16="http://schemas.microsoft.com/office/drawing/2014/main" id="{00000000-0008-0000-0400-0000A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09" name="TextBox 6508">
          <a:extLst>
            <a:ext uri="{FF2B5EF4-FFF2-40B4-BE49-F238E27FC236}">
              <a16:creationId xmlns="" xmlns:a16="http://schemas.microsoft.com/office/drawing/2014/main" id="{00000000-0008-0000-0400-0000A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10" name="TextBox 6509">
          <a:extLst>
            <a:ext uri="{FF2B5EF4-FFF2-40B4-BE49-F238E27FC236}">
              <a16:creationId xmlns="" xmlns:a16="http://schemas.microsoft.com/office/drawing/2014/main" id="{00000000-0008-0000-0400-0000A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11" name="TextBox 6510">
          <a:extLst>
            <a:ext uri="{FF2B5EF4-FFF2-40B4-BE49-F238E27FC236}">
              <a16:creationId xmlns="" xmlns:a16="http://schemas.microsoft.com/office/drawing/2014/main" id="{00000000-0008-0000-0400-0000A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12" name="TextBox 6511">
          <a:extLst>
            <a:ext uri="{FF2B5EF4-FFF2-40B4-BE49-F238E27FC236}">
              <a16:creationId xmlns="" xmlns:a16="http://schemas.microsoft.com/office/drawing/2014/main" id="{00000000-0008-0000-0400-0000A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13" name="TextBox 6512">
          <a:extLst>
            <a:ext uri="{FF2B5EF4-FFF2-40B4-BE49-F238E27FC236}">
              <a16:creationId xmlns="" xmlns:a16="http://schemas.microsoft.com/office/drawing/2014/main" id="{00000000-0008-0000-0400-0000A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514" name="TextBox 6513">
          <a:extLst>
            <a:ext uri="{FF2B5EF4-FFF2-40B4-BE49-F238E27FC236}">
              <a16:creationId xmlns="" xmlns:a16="http://schemas.microsoft.com/office/drawing/2014/main" id="{00000000-0008-0000-0400-0000A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15" name="TextBox 6514">
          <a:extLst>
            <a:ext uri="{FF2B5EF4-FFF2-40B4-BE49-F238E27FC236}">
              <a16:creationId xmlns="" xmlns:a16="http://schemas.microsoft.com/office/drawing/2014/main" id="{00000000-0008-0000-0400-0000A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16" name="TextBox 6515">
          <a:extLst>
            <a:ext uri="{FF2B5EF4-FFF2-40B4-BE49-F238E27FC236}">
              <a16:creationId xmlns="" xmlns:a16="http://schemas.microsoft.com/office/drawing/2014/main" id="{00000000-0008-0000-0400-0000A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17" name="TextBox 6516">
          <a:extLst>
            <a:ext uri="{FF2B5EF4-FFF2-40B4-BE49-F238E27FC236}">
              <a16:creationId xmlns="" xmlns:a16="http://schemas.microsoft.com/office/drawing/2014/main" id="{00000000-0008-0000-0400-0000A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18" name="TextBox 6517">
          <a:extLst>
            <a:ext uri="{FF2B5EF4-FFF2-40B4-BE49-F238E27FC236}">
              <a16:creationId xmlns="" xmlns:a16="http://schemas.microsoft.com/office/drawing/2014/main" id="{00000000-0008-0000-0400-0000A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="" xmlns:a16="http://schemas.microsoft.com/office/drawing/2014/main" id="{00000000-0008-0000-0400-0000A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20" name="TextBox 6519">
          <a:extLst>
            <a:ext uri="{FF2B5EF4-FFF2-40B4-BE49-F238E27FC236}">
              <a16:creationId xmlns="" xmlns:a16="http://schemas.microsoft.com/office/drawing/2014/main" id="{00000000-0008-0000-0400-0000B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21" name="TextBox 6520">
          <a:extLst>
            <a:ext uri="{FF2B5EF4-FFF2-40B4-BE49-F238E27FC236}">
              <a16:creationId xmlns="" xmlns:a16="http://schemas.microsoft.com/office/drawing/2014/main" id="{00000000-0008-0000-0400-0000B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522" name="TextBox 6521">
          <a:extLst>
            <a:ext uri="{FF2B5EF4-FFF2-40B4-BE49-F238E27FC236}">
              <a16:creationId xmlns="" xmlns:a16="http://schemas.microsoft.com/office/drawing/2014/main" id="{00000000-0008-0000-0400-0000B2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23" name="TextBox 6522">
          <a:extLst>
            <a:ext uri="{FF2B5EF4-FFF2-40B4-BE49-F238E27FC236}">
              <a16:creationId xmlns="" xmlns:a16="http://schemas.microsoft.com/office/drawing/2014/main" id="{00000000-0008-0000-0400-0000B3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24" name="TextBox 6523">
          <a:extLst>
            <a:ext uri="{FF2B5EF4-FFF2-40B4-BE49-F238E27FC236}">
              <a16:creationId xmlns="" xmlns:a16="http://schemas.microsoft.com/office/drawing/2014/main" id="{00000000-0008-0000-0400-0000B4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="" xmlns:a16="http://schemas.microsoft.com/office/drawing/2014/main" id="{00000000-0008-0000-0400-0000B5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26" name="TextBox 6525">
          <a:extLst>
            <a:ext uri="{FF2B5EF4-FFF2-40B4-BE49-F238E27FC236}">
              <a16:creationId xmlns="" xmlns:a16="http://schemas.microsoft.com/office/drawing/2014/main" id="{00000000-0008-0000-0400-0000B6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27" name="TextBox 6526">
          <a:extLst>
            <a:ext uri="{FF2B5EF4-FFF2-40B4-BE49-F238E27FC236}">
              <a16:creationId xmlns="" xmlns:a16="http://schemas.microsoft.com/office/drawing/2014/main" id="{00000000-0008-0000-0400-0000B7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28" name="TextBox 6527">
          <a:extLst>
            <a:ext uri="{FF2B5EF4-FFF2-40B4-BE49-F238E27FC236}">
              <a16:creationId xmlns="" xmlns:a16="http://schemas.microsoft.com/office/drawing/2014/main" id="{00000000-0008-0000-0400-0000B8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29" name="TextBox 6528">
          <a:extLst>
            <a:ext uri="{FF2B5EF4-FFF2-40B4-BE49-F238E27FC236}">
              <a16:creationId xmlns="" xmlns:a16="http://schemas.microsoft.com/office/drawing/2014/main" id="{00000000-0008-0000-0400-0000B9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83457"/>
    <xdr:sp macro="" textlink="">
      <xdr:nvSpPr>
        <xdr:cNvPr id="6530" name="TextBox 6529">
          <a:extLst>
            <a:ext uri="{FF2B5EF4-FFF2-40B4-BE49-F238E27FC236}">
              <a16:creationId xmlns="" xmlns:a16="http://schemas.microsoft.com/office/drawing/2014/main" id="{00000000-0008-0000-0400-0000BA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="" xmlns:a16="http://schemas.microsoft.com/office/drawing/2014/main" id="{00000000-0008-0000-0400-0000BB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32" name="TextBox 6531">
          <a:extLst>
            <a:ext uri="{FF2B5EF4-FFF2-40B4-BE49-F238E27FC236}">
              <a16:creationId xmlns="" xmlns:a16="http://schemas.microsoft.com/office/drawing/2014/main" id="{00000000-0008-0000-0400-0000BC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33" name="TextBox 6532">
          <a:extLst>
            <a:ext uri="{FF2B5EF4-FFF2-40B4-BE49-F238E27FC236}">
              <a16:creationId xmlns="" xmlns:a16="http://schemas.microsoft.com/office/drawing/2014/main" id="{00000000-0008-0000-0400-0000BD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="" xmlns:a16="http://schemas.microsoft.com/office/drawing/2014/main" id="{00000000-0008-0000-0400-0000BE000000}"/>
            </a:ext>
          </a:extLst>
        </xdr:cNvPr>
        <xdr:cNvSpPr txBox="1"/>
      </xdr:nvSpPr>
      <xdr:spPr>
        <a:xfrm>
          <a:off x="365312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1" cy="264560"/>
    <xdr:sp macro="" textlink="">
      <xdr:nvSpPr>
        <xdr:cNvPr id="6535" name="TextBox 6534">
          <a:extLst>
            <a:ext uri="{FF2B5EF4-FFF2-40B4-BE49-F238E27FC236}">
              <a16:creationId xmlns="" xmlns:a16="http://schemas.microsoft.com/office/drawing/2014/main" id="{00000000-0008-0000-0400-0000BF000000}"/>
            </a:ext>
          </a:extLst>
        </xdr:cNvPr>
        <xdr:cNvSpPr txBox="1"/>
      </xdr:nvSpPr>
      <xdr:spPr>
        <a:xfrm>
          <a:off x="364191" y="1070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36" name="TextBox 6535">
          <a:extLst>
            <a:ext uri="{FF2B5EF4-FFF2-40B4-BE49-F238E27FC236}">
              <a16:creationId xmlns="" xmlns:a16="http://schemas.microsoft.com/office/drawing/2014/main" id="{00000000-0008-0000-0400-0000C0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37" name="TextBox 6536">
          <a:extLst>
            <a:ext uri="{FF2B5EF4-FFF2-40B4-BE49-F238E27FC236}">
              <a16:creationId xmlns="" xmlns:a16="http://schemas.microsoft.com/office/drawing/2014/main" id="{00000000-0008-0000-0400-0000C1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2</xdr:col>
      <xdr:colOff>2241</xdr:colOff>
      <xdr:row>229</xdr:row>
      <xdr:rowOff>0</xdr:rowOff>
    </xdr:from>
    <xdr:ext cx="184731" cy="283457"/>
    <xdr:sp macro="" textlink="">
      <xdr:nvSpPr>
        <xdr:cNvPr id="6538" name="TextBox 6537">
          <a:extLst>
            <a:ext uri="{FF2B5EF4-FFF2-40B4-BE49-F238E27FC236}">
              <a16:creationId xmlns="" xmlns:a16="http://schemas.microsoft.com/office/drawing/2014/main" id="{00000000-0008-0000-0400-0000C2000000}"/>
            </a:ext>
          </a:extLst>
        </xdr:cNvPr>
        <xdr:cNvSpPr txBox="1"/>
      </xdr:nvSpPr>
      <xdr:spPr>
        <a:xfrm>
          <a:off x="213584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35487"/>
    <xdr:sp macro="" textlink="">
      <xdr:nvSpPr>
        <xdr:cNvPr id="6539" name="TextBox 6538">
          <a:extLst>
            <a:ext uri="{FF2B5EF4-FFF2-40B4-BE49-F238E27FC236}">
              <a16:creationId xmlns="" xmlns:a16="http://schemas.microsoft.com/office/drawing/2014/main" id="{00000000-0008-0000-0400-0000C3000000}"/>
            </a:ext>
          </a:extLst>
        </xdr:cNvPr>
        <xdr:cNvSpPr txBox="1"/>
      </xdr:nvSpPr>
      <xdr:spPr>
        <a:xfrm>
          <a:off x="365312" y="10706100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5487"/>
    <xdr:sp macro="" textlink="">
      <xdr:nvSpPr>
        <xdr:cNvPr id="6540" name="TextBox 6539">
          <a:extLst>
            <a:ext uri="{FF2B5EF4-FFF2-40B4-BE49-F238E27FC236}">
              <a16:creationId xmlns="" xmlns:a16="http://schemas.microsoft.com/office/drawing/2014/main" id="{00000000-0008-0000-0400-0000C4000000}"/>
            </a:ext>
          </a:extLst>
        </xdr:cNvPr>
        <xdr:cNvSpPr txBox="1"/>
      </xdr:nvSpPr>
      <xdr:spPr>
        <a:xfrm>
          <a:off x="364191" y="10706100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5487"/>
    <xdr:sp macro="" textlink="">
      <xdr:nvSpPr>
        <xdr:cNvPr id="6541" name="TextBox 6540">
          <a:extLst>
            <a:ext uri="{FF2B5EF4-FFF2-40B4-BE49-F238E27FC236}">
              <a16:creationId xmlns="" xmlns:a16="http://schemas.microsoft.com/office/drawing/2014/main" id="{00000000-0008-0000-0400-0000C5000000}"/>
            </a:ext>
          </a:extLst>
        </xdr:cNvPr>
        <xdr:cNvSpPr txBox="1"/>
      </xdr:nvSpPr>
      <xdr:spPr>
        <a:xfrm>
          <a:off x="365312" y="10706100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5487"/>
    <xdr:sp macro="" textlink="">
      <xdr:nvSpPr>
        <xdr:cNvPr id="6542" name="TextBox 6541">
          <a:extLst>
            <a:ext uri="{FF2B5EF4-FFF2-40B4-BE49-F238E27FC236}">
              <a16:creationId xmlns="" xmlns:a16="http://schemas.microsoft.com/office/drawing/2014/main" id="{00000000-0008-0000-0400-0000C6000000}"/>
            </a:ext>
          </a:extLst>
        </xdr:cNvPr>
        <xdr:cNvSpPr txBox="1"/>
      </xdr:nvSpPr>
      <xdr:spPr>
        <a:xfrm>
          <a:off x="364191" y="10706100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35487"/>
    <xdr:sp macro="" textlink="">
      <xdr:nvSpPr>
        <xdr:cNvPr id="6543" name="TextBox 6542">
          <a:extLst>
            <a:ext uri="{FF2B5EF4-FFF2-40B4-BE49-F238E27FC236}">
              <a16:creationId xmlns="" xmlns:a16="http://schemas.microsoft.com/office/drawing/2014/main" id="{00000000-0008-0000-0400-0000C7000000}"/>
            </a:ext>
          </a:extLst>
        </xdr:cNvPr>
        <xdr:cNvSpPr txBox="1"/>
      </xdr:nvSpPr>
      <xdr:spPr>
        <a:xfrm>
          <a:off x="365312" y="10706100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5487"/>
    <xdr:sp macro="" textlink="">
      <xdr:nvSpPr>
        <xdr:cNvPr id="6544" name="TextBox 6543">
          <a:extLst>
            <a:ext uri="{FF2B5EF4-FFF2-40B4-BE49-F238E27FC236}">
              <a16:creationId xmlns="" xmlns:a16="http://schemas.microsoft.com/office/drawing/2014/main" id="{00000000-0008-0000-0400-0000C8000000}"/>
            </a:ext>
          </a:extLst>
        </xdr:cNvPr>
        <xdr:cNvSpPr txBox="1"/>
      </xdr:nvSpPr>
      <xdr:spPr>
        <a:xfrm>
          <a:off x="364191" y="10706100"/>
          <a:ext cx="184730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5487"/>
    <xdr:sp macro="" textlink="">
      <xdr:nvSpPr>
        <xdr:cNvPr id="6545" name="TextBox 6544">
          <a:extLst>
            <a:ext uri="{FF2B5EF4-FFF2-40B4-BE49-F238E27FC236}">
              <a16:creationId xmlns="" xmlns:a16="http://schemas.microsoft.com/office/drawing/2014/main" id="{00000000-0008-0000-0400-0000C9000000}"/>
            </a:ext>
          </a:extLst>
        </xdr:cNvPr>
        <xdr:cNvSpPr txBox="1"/>
      </xdr:nvSpPr>
      <xdr:spPr>
        <a:xfrm>
          <a:off x="365312" y="10706100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35487"/>
    <xdr:sp macro="" textlink="">
      <xdr:nvSpPr>
        <xdr:cNvPr id="6546" name="TextBox 6545">
          <a:extLst>
            <a:ext uri="{FF2B5EF4-FFF2-40B4-BE49-F238E27FC236}">
              <a16:creationId xmlns="" xmlns:a16="http://schemas.microsoft.com/office/drawing/2014/main" id="{00000000-0008-0000-0400-0000CA000000}"/>
            </a:ext>
          </a:extLst>
        </xdr:cNvPr>
        <xdr:cNvSpPr txBox="1"/>
      </xdr:nvSpPr>
      <xdr:spPr>
        <a:xfrm>
          <a:off x="364191" y="10706100"/>
          <a:ext cx="184731" cy="2354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27778"/>
    <xdr:sp macro="" textlink="">
      <xdr:nvSpPr>
        <xdr:cNvPr id="6547" name="TextBox 6546">
          <a:extLst>
            <a:ext uri="{FF2B5EF4-FFF2-40B4-BE49-F238E27FC236}">
              <a16:creationId xmlns="" xmlns:a16="http://schemas.microsoft.com/office/drawing/2014/main" id="{00000000-0008-0000-0400-0000CB000000}"/>
            </a:ext>
          </a:extLst>
        </xdr:cNvPr>
        <xdr:cNvSpPr txBox="1"/>
      </xdr:nvSpPr>
      <xdr:spPr>
        <a:xfrm>
          <a:off x="365312" y="1070610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7778"/>
    <xdr:sp macro="" textlink="">
      <xdr:nvSpPr>
        <xdr:cNvPr id="6548" name="TextBox 6547">
          <a:extLst>
            <a:ext uri="{FF2B5EF4-FFF2-40B4-BE49-F238E27FC236}">
              <a16:creationId xmlns="" xmlns:a16="http://schemas.microsoft.com/office/drawing/2014/main" id="{00000000-0008-0000-0400-0000CC000000}"/>
            </a:ext>
          </a:extLst>
        </xdr:cNvPr>
        <xdr:cNvSpPr txBox="1"/>
      </xdr:nvSpPr>
      <xdr:spPr>
        <a:xfrm>
          <a:off x="364191" y="1070610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7778"/>
    <xdr:sp macro="" textlink="">
      <xdr:nvSpPr>
        <xdr:cNvPr id="6549" name="TextBox 6548">
          <a:extLst>
            <a:ext uri="{FF2B5EF4-FFF2-40B4-BE49-F238E27FC236}">
              <a16:creationId xmlns="" xmlns:a16="http://schemas.microsoft.com/office/drawing/2014/main" id="{00000000-0008-0000-0400-0000CD000000}"/>
            </a:ext>
          </a:extLst>
        </xdr:cNvPr>
        <xdr:cNvSpPr txBox="1"/>
      </xdr:nvSpPr>
      <xdr:spPr>
        <a:xfrm>
          <a:off x="365312" y="1070610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7778"/>
    <xdr:sp macro="" textlink="">
      <xdr:nvSpPr>
        <xdr:cNvPr id="6550" name="TextBox 6549">
          <a:extLst>
            <a:ext uri="{FF2B5EF4-FFF2-40B4-BE49-F238E27FC236}">
              <a16:creationId xmlns="" xmlns:a16="http://schemas.microsoft.com/office/drawing/2014/main" id="{00000000-0008-0000-0400-0000CE000000}"/>
            </a:ext>
          </a:extLst>
        </xdr:cNvPr>
        <xdr:cNvSpPr txBox="1"/>
      </xdr:nvSpPr>
      <xdr:spPr>
        <a:xfrm>
          <a:off x="364191" y="1070610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27778"/>
    <xdr:sp macro="" textlink="">
      <xdr:nvSpPr>
        <xdr:cNvPr id="6551" name="TextBox 6550">
          <a:extLst>
            <a:ext uri="{FF2B5EF4-FFF2-40B4-BE49-F238E27FC236}">
              <a16:creationId xmlns="" xmlns:a16="http://schemas.microsoft.com/office/drawing/2014/main" id="{00000000-0008-0000-0400-0000CF000000}"/>
            </a:ext>
          </a:extLst>
        </xdr:cNvPr>
        <xdr:cNvSpPr txBox="1"/>
      </xdr:nvSpPr>
      <xdr:spPr>
        <a:xfrm>
          <a:off x="365312" y="1070610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7778"/>
    <xdr:sp macro="" textlink="">
      <xdr:nvSpPr>
        <xdr:cNvPr id="6552" name="TextBox 6551">
          <a:extLst>
            <a:ext uri="{FF2B5EF4-FFF2-40B4-BE49-F238E27FC236}">
              <a16:creationId xmlns="" xmlns:a16="http://schemas.microsoft.com/office/drawing/2014/main" id="{00000000-0008-0000-0400-0000D0000000}"/>
            </a:ext>
          </a:extLst>
        </xdr:cNvPr>
        <xdr:cNvSpPr txBox="1"/>
      </xdr:nvSpPr>
      <xdr:spPr>
        <a:xfrm>
          <a:off x="364191" y="10706100"/>
          <a:ext cx="184730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7778"/>
    <xdr:sp macro="" textlink="">
      <xdr:nvSpPr>
        <xdr:cNvPr id="6553" name="TextBox 6552">
          <a:extLst>
            <a:ext uri="{FF2B5EF4-FFF2-40B4-BE49-F238E27FC236}">
              <a16:creationId xmlns="" xmlns:a16="http://schemas.microsoft.com/office/drawing/2014/main" id="{00000000-0008-0000-0400-0000D1000000}"/>
            </a:ext>
          </a:extLst>
        </xdr:cNvPr>
        <xdr:cNvSpPr txBox="1"/>
      </xdr:nvSpPr>
      <xdr:spPr>
        <a:xfrm>
          <a:off x="365312" y="1070610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27778"/>
    <xdr:sp macro="" textlink="">
      <xdr:nvSpPr>
        <xdr:cNvPr id="6554" name="TextBox 6553">
          <a:extLst>
            <a:ext uri="{FF2B5EF4-FFF2-40B4-BE49-F238E27FC236}">
              <a16:creationId xmlns="" xmlns:a16="http://schemas.microsoft.com/office/drawing/2014/main" id="{00000000-0008-0000-0400-0000D2000000}"/>
            </a:ext>
          </a:extLst>
        </xdr:cNvPr>
        <xdr:cNvSpPr txBox="1"/>
      </xdr:nvSpPr>
      <xdr:spPr>
        <a:xfrm>
          <a:off x="364191" y="10706100"/>
          <a:ext cx="184731" cy="2277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36214"/>
    <xdr:sp macro="" textlink="">
      <xdr:nvSpPr>
        <xdr:cNvPr id="6555" name="TextBox 6554">
          <a:extLst>
            <a:ext uri="{FF2B5EF4-FFF2-40B4-BE49-F238E27FC236}">
              <a16:creationId xmlns="" xmlns:a16="http://schemas.microsoft.com/office/drawing/2014/main" id="{00000000-0008-0000-0400-0000D3000000}"/>
            </a:ext>
          </a:extLst>
        </xdr:cNvPr>
        <xdr:cNvSpPr txBox="1"/>
      </xdr:nvSpPr>
      <xdr:spPr>
        <a:xfrm>
          <a:off x="365312" y="107061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6214"/>
    <xdr:sp macro="" textlink="">
      <xdr:nvSpPr>
        <xdr:cNvPr id="6556" name="TextBox 6555">
          <a:extLst>
            <a:ext uri="{FF2B5EF4-FFF2-40B4-BE49-F238E27FC236}">
              <a16:creationId xmlns="" xmlns:a16="http://schemas.microsoft.com/office/drawing/2014/main" id="{00000000-0008-0000-0400-0000D4000000}"/>
            </a:ext>
          </a:extLst>
        </xdr:cNvPr>
        <xdr:cNvSpPr txBox="1"/>
      </xdr:nvSpPr>
      <xdr:spPr>
        <a:xfrm>
          <a:off x="364191" y="10706100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6214"/>
    <xdr:sp macro="" textlink="">
      <xdr:nvSpPr>
        <xdr:cNvPr id="6557" name="TextBox 6556">
          <a:extLst>
            <a:ext uri="{FF2B5EF4-FFF2-40B4-BE49-F238E27FC236}">
              <a16:creationId xmlns="" xmlns:a16="http://schemas.microsoft.com/office/drawing/2014/main" id="{00000000-0008-0000-0400-0000D5000000}"/>
            </a:ext>
          </a:extLst>
        </xdr:cNvPr>
        <xdr:cNvSpPr txBox="1"/>
      </xdr:nvSpPr>
      <xdr:spPr>
        <a:xfrm>
          <a:off x="365312" y="107061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6214"/>
    <xdr:sp macro="" textlink="">
      <xdr:nvSpPr>
        <xdr:cNvPr id="6558" name="TextBox 6557">
          <a:extLst>
            <a:ext uri="{FF2B5EF4-FFF2-40B4-BE49-F238E27FC236}">
              <a16:creationId xmlns="" xmlns:a16="http://schemas.microsoft.com/office/drawing/2014/main" id="{00000000-0008-0000-0400-0000D6000000}"/>
            </a:ext>
          </a:extLst>
        </xdr:cNvPr>
        <xdr:cNvSpPr txBox="1"/>
      </xdr:nvSpPr>
      <xdr:spPr>
        <a:xfrm>
          <a:off x="364191" y="10706100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36214"/>
    <xdr:sp macro="" textlink="">
      <xdr:nvSpPr>
        <xdr:cNvPr id="6559" name="TextBox 6558">
          <a:extLst>
            <a:ext uri="{FF2B5EF4-FFF2-40B4-BE49-F238E27FC236}">
              <a16:creationId xmlns="" xmlns:a16="http://schemas.microsoft.com/office/drawing/2014/main" id="{00000000-0008-0000-0400-0000D7000000}"/>
            </a:ext>
          </a:extLst>
        </xdr:cNvPr>
        <xdr:cNvSpPr txBox="1"/>
      </xdr:nvSpPr>
      <xdr:spPr>
        <a:xfrm>
          <a:off x="365312" y="10706100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6214"/>
    <xdr:sp macro="" textlink="">
      <xdr:nvSpPr>
        <xdr:cNvPr id="6560" name="TextBox 6559">
          <a:extLst>
            <a:ext uri="{FF2B5EF4-FFF2-40B4-BE49-F238E27FC236}">
              <a16:creationId xmlns="" xmlns:a16="http://schemas.microsoft.com/office/drawing/2014/main" id="{00000000-0008-0000-0400-0000D8000000}"/>
            </a:ext>
          </a:extLst>
        </xdr:cNvPr>
        <xdr:cNvSpPr txBox="1"/>
      </xdr:nvSpPr>
      <xdr:spPr>
        <a:xfrm>
          <a:off x="364191" y="10706100"/>
          <a:ext cx="184730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6214"/>
    <xdr:sp macro="" textlink="">
      <xdr:nvSpPr>
        <xdr:cNvPr id="6561" name="TextBox 6560">
          <a:extLst>
            <a:ext uri="{FF2B5EF4-FFF2-40B4-BE49-F238E27FC236}">
              <a16:creationId xmlns="" xmlns:a16="http://schemas.microsoft.com/office/drawing/2014/main" id="{00000000-0008-0000-0400-0000D9000000}"/>
            </a:ext>
          </a:extLst>
        </xdr:cNvPr>
        <xdr:cNvSpPr txBox="1"/>
      </xdr:nvSpPr>
      <xdr:spPr>
        <a:xfrm>
          <a:off x="365312" y="107061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36214"/>
    <xdr:sp macro="" textlink="">
      <xdr:nvSpPr>
        <xdr:cNvPr id="6562" name="TextBox 6561">
          <a:extLst>
            <a:ext uri="{FF2B5EF4-FFF2-40B4-BE49-F238E27FC236}">
              <a16:creationId xmlns="" xmlns:a16="http://schemas.microsoft.com/office/drawing/2014/main" id="{00000000-0008-0000-0400-0000DA000000}"/>
            </a:ext>
          </a:extLst>
        </xdr:cNvPr>
        <xdr:cNvSpPr txBox="1"/>
      </xdr:nvSpPr>
      <xdr:spPr>
        <a:xfrm>
          <a:off x="364191" y="1070610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37269"/>
    <xdr:sp macro="" textlink="">
      <xdr:nvSpPr>
        <xdr:cNvPr id="6563" name="TextBox 6562">
          <a:extLst>
            <a:ext uri="{FF2B5EF4-FFF2-40B4-BE49-F238E27FC236}">
              <a16:creationId xmlns="" xmlns:a16="http://schemas.microsoft.com/office/drawing/2014/main" id="{00000000-0008-0000-0400-0000DB000000}"/>
            </a:ext>
          </a:extLst>
        </xdr:cNvPr>
        <xdr:cNvSpPr txBox="1"/>
      </xdr:nvSpPr>
      <xdr:spPr>
        <a:xfrm>
          <a:off x="365312" y="10706100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7269"/>
    <xdr:sp macro="" textlink="">
      <xdr:nvSpPr>
        <xdr:cNvPr id="6564" name="TextBox 6563">
          <a:extLst>
            <a:ext uri="{FF2B5EF4-FFF2-40B4-BE49-F238E27FC236}">
              <a16:creationId xmlns="" xmlns:a16="http://schemas.microsoft.com/office/drawing/2014/main" id="{00000000-0008-0000-0400-0000DC000000}"/>
            </a:ext>
          </a:extLst>
        </xdr:cNvPr>
        <xdr:cNvSpPr txBox="1"/>
      </xdr:nvSpPr>
      <xdr:spPr>
        <a:xfrm>
          <a:off x="364191" y="10706100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7269"/>
    <xdr:sp macro="" textlink="">
      <xdr:nvSpPr>
        <xdr:cNvPr id="6565" name="TextBox 6564">
          <a:extLst>
            <a:ext uri="{FF2B5EF4-FFF2-40B4-BE49-F238E27FC236}">
              <a16:creationId xmlns="" xmlns:a16="http://schemas.microsoft.com/office/drawing/2014/main" id="{00000000-0008-0000-0400-0000DD000000}"/>
            </a:ext>
          </a:extLst>
        </xdr:cNvPr>
        <xdr:cNvSpPr txBox="1"/>
      </xdr:nvSpPr>
      <xdr:spPr>
        <a:xfrm>
          <a:off x="365312" y="10706100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7269"/>
    <xdr:sp macro="" textlink="">
      <xdr:nvSpPr>
        <xdr:cNvPr id="6566" name="TextBox 6565">
          <a:extLst>
            <a:ext uri="{FF2B5EF4-FFF2-40B4-BE49-F238E27FC236}">
              <a16:creationId xmlns="" xmlns:a16="http://schemas.microsoft.com/office/drawing/2014/main" id="{00000000-0008-0000-0400-0000DE000000}"/>
            </a:ext>
          </a:extLst>
        </xdr:cNvPr>
        <xdr:cNvSpPr txBox="1"/>
      </xdr:nvSpPr>
      <xdr:spPr>
        <a:xfrm>
          <a:off x="364191" y="10706100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37269"/>
    <xdr:sp macro="" textlink="">
      <xdr:nvSpPr>
        <xdr:cNvPr id="6567" name="TextBox 6566">
          <a:extLst>
            <a:ext uri="{FF2B5EF4-FFF2-40B4-BE49-F238E27FC236}">
              <a16:creationId xmlns="" xmlns:a16="http://schemas.microsoft.com/office/drawing/2014/main" id="{00000000-0008-0000-0400-0000DF000000}"/>
            </a:ext>
          </a:extLst>
        </xdr:cNvPr>
        <xdr:cNvSpPr txBox="1"/>
      </xdr:nvSpPr>
      <xdr:spPr>
        <a:xfrm>
          <a:off x="365312" y="10706100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37269"/>
    <xdr:sp macro="" textlink="">
      <xdr:nvSpPr>
        <xdr:cNvPr id="6568" name="TextBox 6567">
          <a:extLst>
            <a:ext uri="{FF2B5EF4-FFF2-40B4-BE49-F238E27FC236}">
              <a16:creationId xmlns="" xmlns:a16="http://schemas.microsoft.com/office/drawing/2014/main" id="{00000000-0008-0000-0400-0000E0000000}"/>
            </a:ext>
          </a:extLst>
        </xdr:cNvPr>
        <xdr:cNvSpPr txBox="1"/>
      </xdr:nvSpPr>
      <xdr:spPr>
        <a:xfrm>
          <a:off x="364191" y="10706100"/>
          <a:ext cx="184730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37269"/>
    <xdr:sp macro="" textlink="">
      <xdr:nvSpPr>
        <xdr:cNvPr id="6569" name="TextBox 6568">
          <a:extLst>
            <a:ext uri="{FF2B5EF4-FFF2-40B4-BE49-F238E27FC236}">
              <a16:creationId xmlns="" xmlns:a16="http://schemas.microsoft.com/office/drawing/2014/main" id="{00000000-0008-0000-0400-0000E1000000}"/>
            </a:ext>
          </a:extLst>
        </xdr:cNvPr>
        <xdr:cNvSpPr txBox="1"/>
      </xdr:nvSpPr>
      <xdr:spPr>
        <a:xfrm>
          <a:off x="365312" y="10706100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37269"/>
    <xdr:sp macro="" textlink="">
      <xdr:nvSpPr>
        <xdr:cNvPr id="6570" name="TextBox 6569">
          <a:extLst>
            <a:ext uri="{FF2B5EF4-FFF2-40B4-BE49-F238E27FC236}">
              <a16:creationId xmlns="" xmlns:a16="http://schemas.microsoft.com/office/drawing/2014/main" id="{00000000-0008-0000-0400-0000E2000000}"/>
            </a:ext>
          </a:extLst>
        </xdr:cNvPr>
        <xdr:cNvSpPr txBox="1"/>
      </xdr:nvSpPr>
      <xdr:spPr>
        <a:xfrm>
          <a:off x="364191" y="10706100"/>
          <a:ext cx="184731" cy="237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26765"/>
    <xdr:sp macro="" textlink="">
      <xdr:nvSpPr>
        <xdr:cNvPr id="6571" name="TextBox 6570">
          <a:extLst>
            <a:ext uri="{FF2B5EF4-FFF2-40B4-BE49-F238E27FC236}">
              <a16:creationId xmlns="" xmlns:a16="http://schemas.microsoft.com/office/drawing/2014/main" id="{00000000-0008-0000-0400-0000E3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72" name="TextBox 6571">
          <a:extLst>
            <a:ext uri="{FF2B5EF4-FFF2-40B4-BE49-F238E27FC236}">
              <a16:creationId xmlns="" xmlns:a16="http://schemas.microsoft.com/office/drawing/2014/main" id="{00000000-0008-0000-0400-0000E4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6765"/>
    <xdr:sp macro="" textlink="">
      <xdr:nvSpPr>
        <xdr:cNvPr id="6573" name="TextBox 6572">
          <a:extLst>
            <a:ext uri="{FF2B5EF4-FFF2-40B4-BE49-F238E27FC236}">
              <a16:creationId xmlns="" xmlns:a16="http://schemas.microsoft.com/office/drawing/2014/main" id="{00000000-0008-0000-0400-0000E5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74" name="TextBox 6573">
          <a:extLst>
            <a:ext uri="{FF2B5EF4-FFF2-40B4-BE49-F238E27FC236}">
              <a16:creationId xmlns="" xmlns:a16="http://schemas.microsoft.com/office/drawing/2014/main" id="{00000000-0008-0000-0400-0000E6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26765"/>
    <xdr:sp macro="" textlink="">
      <xdr:nvSpPr>
        <xdr:cNvPr id="6575" name="TextBox 6574">
          <a:extLst>
            <a:ext uri="{FF2B5EF4-FFF2-40B4-BE49-F238E27FC236}">
              <a16:creationId xmlns="" xmlns:a16="http://schemas.microsoft.com/office/drawing/2014/main" id="{00000000-0008-0000-0400-0000E7000000}"/>
            </a:ext>
          </a:extLst>
        </xdr:cNvPr>
        <xdr:cNvSpPr txBox="1"/>
      </xdr:nvSpPr>
      <xdr:spPr>
        <a:xfrm>
          <a:off x="365312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76" name="TextBox 6575">
          <a:extLst>
            <a:ext uri="{FF2B5EF4-FFF2-40B4-BE49-F238E27FC236}">
              <a16:creationId xmlns="" xmlns:a16="http://schemas.microsoft.com/office/drawing/2014/main" id="{00000000-0008-0000-0400-0000E8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6765"/>
    <xdr:sp macro="" textlink="">
      <xdr:nvSpPr>
        <xdr:cNvPr id="6577" name="TextBox 6576">
          <a:extLst>
            <a:ext uri="{FF2B5EF4-FFF2-40B4-BE49-F238E27FC236}">
              <a16:creationId xmlns="" xmlns:a16="http://schemas.microsoft.com/office/drawing/2014/main" id="{00000000-0008-0000-0400-0000E9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26765"/>
    <xdr:sp macro="" textlink="">
      <xdr:nvSpPr>
        <xdr:cNvPr id="6578" name="TextBox 6577">
          <a:extLst>
            <a:ext uri="{FF2B5EF4-FFF2-40B4-BE49-F238E27FC236}">
              <a16:creationId xmlns="" xmlns:a16="http://schemas.microsoft.com/office/drawing/2014/main" id="{00000000-0008-0000-0400-0000EA000000}"/>
            </a:ext>
          </a:extLst>
        </xdr:cNvPr>
        <xdr:cNvSpPr txBox="1"/>
      </xdr:nvSpPr>
      <xdr:spPr>
        <a:xfrm>
          <a:off x="364191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1279712</xdr:colOff>
      <xdr:row>229</xdr:row>
      <xdr:rowOff>0</xdr:rowOff>
    </xdr:from>
    <xdr:ext cx="184731" cy="226765"/>
    <xdr:sp macro="" textlink="">
      <xdr:nvSpPr>
        <xdr:cNvPr id="6579" name="TextBox 6578">
          <a:extLst>
            <a:ext uri="{FF2B5EF4-FFF2-40B4-BE49-F238E27FC236}">
              <a16:creationId xmlns="" xmlns:a16="http://schemas.microsoft.com/office/drawing/2014/main" id="{00000000-0008-0000-0400-0000EB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80" name="TextBox 6579">
          <a:extLst>
            <a:ext uri="{FF2B5EF4-FFF2-40B4-BE49-F238E27FC236}">
              <a16:creationId xmlns="" xmlns:a16="http://schemas.microsoft.com/office/drawing/2014/main" id="{00000000-0008-0000-0400-0000EC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6765"/>
    <xdr:sp macro="" textlink="">
      <xdr:nvSpPr>
        <xdr:cNvPr id="6581" name="TextBox 6580">
          <a:extLst>
            <a:ext uri="{FF2B5EF4-FFF2-40B4-BE49-F238E27FC236}">
              <a16:creationId xmlns="" xmlns:a16="http://schemas.microsoft.com/office/drawing/2014/main" id="{00000000-0008-0000-0400-0000ED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82" name="TextBox 6581">
          <a:extLst>
            <a:ext uri="{FF2B5EF4-FFF2-40B4-BE49-F238E27FC236}">
              <a16:creationId xmlns="" xmlns:a16="http://schemas.microsoft.com/office/drawing/2014/main" id="{00000000-0008-0000-0400-0000EE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1241612</xdr:colOff>
      <xdr:row>229</xdr:row>
      <xdr:rowOff>0</xdr:rowOff>
    </xdr:from>
    <xdr:ext cx="184730" cy="226765"/>
    <xdr:sp macro="" textlink="">
      <xdr:nvSpPr>
        <xdr:cNvPr id="6583" name="TextBox 6582">
          <a:extLst>
            <a:ext uri="{FF2B5EF4-FFF2-40B4-BE49-F238E27FC236}">
              <a16:creationId xmlns="" xmlns:a16="http://schemas.microsoft.com/office/drawing/2014/main" id="{00000000-0008-0000-0400-0000EF000000}"/>
            </a:ext>
          </a:extLst>
        </xdr:cNvPr>
        <xdr:cNvSpPr txBox="1"/>
      </xdr:nvSpPr>
      <xdr:spPr>
        <a:xfrm>
          <a:off x="365312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1364316</xdr:colOff>
      <xdr:row>229</xdr:row>
      <xdr:rowOff>0</xdr:rowOff>
    </xdr:from>
    <xdr:ext cx="184730" cy="226765"/>
    <xdr:sp macro="" textlink="">
      <xdr:nvSpPr>
        <xdr:cNvPr id="6584" name="TextBox 6583">
          <a:extLst>
            <a:ext uri="{FF2B5EF4-FFF2-40B4-BE49-F238E27FC236}">
              <a16:creationId xmlns="" xmlns:a16="http://schemas.microsoft.com/office/drawing/2014/main" id="{00000000-0008-0000-0400-0000F0000000}"/>
            </a:ext>
          </a:extLst>
        </xdr:cNvPr>
        <xdr:cNvSpPr txBox="1"/>
      </xdr:nvSpPr>
      <xdr:spPr>
        <a:xfrm>
          <a:off x="364191" y="10706100"/>
          <a:ext cx="184730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26765"/>
    <xdr:sp macro="" textlink="">
      <xdr:nvSpPr>
        <xdr:cNvPr id="6585" name="TextBox 6584">
          <a:extLst>
            <a:ext uri="{FF2B5EF4-FFF2-40B4-BE49-F238E27FC236}">
              <a16:creationId xmlns="" xmlns:a16="http://schemas.microsoft.com/office/drawing/2014/main" id="{00000000-0008-0000-0400-0000F1000000}"/>
            </a:ext>
          </a:extLst>
        </xdr:cNvPr>
        <xdr:cNvSpPr txBox="1"/>
      </xdr:nvSpPr>
      <xdr:spPr>
        <a:xfrm>
          <a:off x="365312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26765"/>
    <xdr:sp macro="" textlink="">
      <xdr:nvSpPr>
        <xdr:cNvPr id="6586" name="TextBox 6585">
          <a:extLst>
            <a:ext uri="{FF2B5EF4-FFF2-40B4-BE49-F238E27FC236}">
              <a16:creationId xmlns="" xmlns:a16="http://schemas.microsoft.com/office/drawing/2014/main" id="{00000000-0008-0000-0400-0000F2000000}"/>
            </a:ext>
          </a:extLst>
        </xdr:cNvPr>
        <xdr:cNvSpPr txBox="1"/>
      </xdr:nvSpPr>
      <xdr:spPr>
        <a:xfrm>
          <a:off x="364191" y="10706100"/>
          <a:ext cx="184731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587" name="TextBox 6586">
          <a:extLst>
            <a:ext uri="{FF2B5EF4-FFF2-40B4-BE49-F238E27FC236}">
              <a16:creationId xmlns="" xmlns:a16="http://schemas.microsoft.com/office/drawing/2014/main" id="{00000000-0008-0000-0400-0000F300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588" name="TextBox 6587">
          <a:extLst>
            <a:ext uri="{FF2B5EF4-FFF2-40B4-BE49-F238E27FC236}">
              <a16:creationId xmlns="" xmlns:a16="http://schemas.microsoft.com/office/drawing/2014/main" id="{00000000-0008-0000-0400-0000F400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589" name="TextBox 6588">
          <a:extLst>
            <a:ext uri="{FF2B5EF4-FFF2-40B4-BE49-F238E27FC236}">
              <a16:creationId xmlns="" xmlns:a16="http://schemas.microsoft.com/office/drawing/2014/main" id="{00000000-0008-0000-0400-0000F500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590" name="TextBox 6589">
          <a:extLst>
            <a:ext uri="{FF2B5EF4-FFF2-40B4-BE49-F238E27FC236}">
              <a16:creationId xmlns="" xmlns:a16="http://schemas.microsoft.com/office/drawing/2014/main" id="{00000000-0008-0000-0400-0000F600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591" name="TextBox 6590">
          <a:extLst>
            <a:ext uri="{FF2B5EF4-FFF2-40B4-BE49-F238E27FC236}">
              <a16:creationId xmlns="" xmlns:a16="http://schemas.microsoft.com/office/drawing/2014/main" id="{00000000-0008-0000-0400-0000F700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592" name="TextBox 6591">
          <a:extLst>
            <a:ext uri="{FF2B5EF4-FFF2-40B4-BE49-F238E27FC236}">
              <a16:creationId xmlns="" xmlns:a16="http://schemas.microsoft.com/office/drawing/2014/main" id="{00000000-0008-0000-0400-0000F800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93" name="TextBox 6592">
          <a:extLst>
            <a:ext uri="{FF2B5EF4-FFF2-40B4-BE49-F238E27FC236}">
              <a16:creationId xmlns="" xmlns:a16="http://schemas.microsoft.com/office/drawing/2014/main" id="{00000000-0008-0000-0400-0000F9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94" name="TextBox 6593">
          <a:extLst>
            <a:ext uri="{FF2B5EF4-FFF2-40B4-BE49-F238E27FC236}">
              <a16:creationId xmlns="" xmlns:a16="http://schemas.microsoft.com/office/drawing/2014/main" id="{00000000-0008-0000-0400-0000FA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595" name="TextBox 6594">
          <a:extLst>
            <a:ext uri="{FF2B5EF4-FFF2-40B4-BE49-F238E27FC236}">
              <a16:creationId xmlns="" xmlns:a16="http://schemas.microsoft.com/office/drawing/2014/main" id="{00000000-0008-0000-0400-0000FB00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596" name="TextBox 6595">
          <a:extLst>
            <a:ext uri="{FF2B5EF4-FFF2-40B4-BE49-F238E27FC236}">
              <a16:creationId xmlns="" xmlns:a16="http://schemas.microsoft.com/office/drawing/2014/main" id="{00000000-0008-0000-0400-0000FC00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597" name="TextBox 6596">
          <a:extLst>
            <a:ext uri="{FF2B5EF4-FFF2-40B4-BE49-F238E27FC236}">
              <a16:creationId xmlns="" xmlns:a16="http://schemas.microsoft.com/office/drawing/2014/main" id="{00000000-0008-0000-0400-0000FD00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598" name="TextBox 6597">
          <a:extLst>
            <a:ext uri="{FF2B5EF4-FFF2-40B4-BE49-F238E27FC236}">
              <a16:creationId xmlns="" xmlns:a16="http://schemas.microsoft.com/office/drawing/2014/main" id="{00000000-0008-0000-0400-0000FE00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599" name="TextBox 6598">
          <a:extLst>
            <a:ext uri="{FF2B5EF4-FFF2-40B4-BE49-F238E27FC236}">
              <a16:creationId xmlns="" xmlns:a16="http://schemas.microsoft.com/office/drawing/2014/main" id="{00000000-0008-0000-0400-0000FF00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00" name="TextBox 6599">
          <a:extLst>
            <a:ext uri="{FF2B5EF4-FFF2-40B4-BE49-F238E27FC236}">
              <a16:creationId xmlns="" xmlns:a16="http://schemas.microsoft.com/office/drawing/2014/main" id="{00000000-0008-0000-0400-000000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01" name="TextBox 6600">
          <a:extLst>
            <a:ext uri="{FF2B5EF4-FFF2-40B4-BE49-F238E27FC236}">
              <a16:creationId xmlns="" xmlns:a16="http://schemas.microsoft.com/office/drawing/2014/main" id="{00000000-0008-0000-0400-000001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02" name="TextBox 6601">
          <a:extLst>
            <a:ext uri="{FF2B5EF4-FFF2-40B4-BE49-F238E27FC236}">
              <a16:creationId xmlns="" xmlns:a16="http://schemas.microsoft.com/office/drawing/2014/main" id="{00000000-0008-0000-0400-000002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03" name="TextBox 6602">
          <a:extLst>
            <a:ext uri="{FF2B5EF4-FFF2-40B4-BE49-F238E27FC236}">
              <a16:creationId xmlns="" xmlns:a16="http://schemas.microsoft.com/office/drawing/2014/main" id="{00000000-0008-0000-0400-000003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04" name="TextBox 6603">
          <a:extLst>
            <a:ext uri="{FF2B5EF4-FFF2-40B4-BE49-F238E27FC236}">
              <a16:creationId xmlns="" xmlns:a16="http://schemas.microsoft.com/office/drawing/2014/main" id="{00000000-0008-0000-0400-000004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05" name="TextBox 6604">
          <a:extLst>
            <a:ext uri="{FF2B5EF4-FFF2-40B4-BE49-F238E27FC236}">
              <a16:creationId xmlns="" xmlns:a16="http://schemas.microsoft.com/office/drawing/2014/main" id="{00000000-0008-0000-0400-000005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06" name="TextBox 6605">
          <a:extLst>
            <a:ext uri="{FF2B5EF4-FFF2-40B4-BE49-F238E27FC236}">
              <a16:creationId xmlns="" xmlns:a16="http://schemas.microsoft.com/office/drawing/2014/main" id="{00000000-0008-0000-0400-000006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07" name="TextBox 6606">
          <a:extLst>
            <a:ext uri="{FF2B5EF4-FFF2-40B4-BE49-F238E27FC236}">
              <a16:creationId xmlns="" xmlns:a16="http://schemas.microsoft.com/office/drawing/2014/main" id="{00000000-0008-0000-0400-000007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08" name="TextBox 6607">
          <a:extLst>
            <a:ext uri="{FF2B5EF4-FFF2-40B4-BE49-F238E27FC236}">
              <a16:creationId xmlns="" xmlns:a16="http://schemas.microsoft.com/office/drawing/2014/main" id="{00000000-0008-0000-0400-000008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09" name="TextBox 6608">
          <a:extLst>
            <a:ext uri="{FF2B5EF4-FFF2-40B4-BE49-F238E27FC236}">
              <a16:creationId xmlns="" xmlns:a16="http://schemas.microsoft.com/office/drawing/2014/main" id="{00000000-0008-0000-0400-000009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10" name="TextBox 6609">
          <a:extLst>
            <a:ext uri="{FF2B5EF4-FFF2-40B4-BE49-F238E27FC236}">
              <a16:creationId xmlns="" xmlns:a16="http://schemas.microsoft.com/office/drawing/2014/main" id="{00000000-0008-0000-0400-00000A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11" name="TextBox 6610">
          <a:extLst>
            <a:ext uri="{FF2B5EF4-FFF2-40B4-BE49-F238E27FC236}">
              <a16:creationId xmlns="" xmlns:a16="http://schemas.microsoft.com/office/drawing/2014/main" id="{00000000-0008-0000-0400-00000B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12" name="TextBox 6611">
          <a:extLst>
            <a:ext uri="{FF2B5EF4-FFF2-40B4-BE49-F238E27FC236}">
              <a16:creationId xmlns="" xmlns:a16="http://schemas.microsoft.com/office/drawing/2014/main" id="{00000000-0008-0000-0400-00000C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13" name="TextBox 6612">
          <a:extLst>
            <a:ext uri="{FF2B5EF4-FFF2-40B4-BE49-F238E27FC236}">
              <a16:creationId xmlns="" xmlns:a16="http://schemas.microsoft.com/office/drawing/2014/main" id="{00000000-0008-0000-0400-00000D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14" name="TextBox 6613">
          <a:extLst>
            <a:ext uri="{FF2B5EF4-FFF2-40B4-BE49-F238E27FC236}">
              <a16:creationId xmlns="" xmlns:a16="http://schemas.microsoft.com/office/drawing/2014/main" id="{00000000-0008-0000-0400-00000E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15" name="TextBox 6614">
          <a:extLst>
            <a:ext uri="{FF2B5EF4-FFF2-40B4-BE49-F238E27FC236}">
              <a16:creationId xmlns="" xmlns:a16="http://schemas.microsoft.com/office/drawing/2014/main" id="{00000000-0008-0000-0400-00000F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16" name="TextBox 6615">
          <a:extLst>
            <a:ext uri="{FF2B5EF4-FFF2-40B4-BE49-F238E27FC236}">
              <a16:creationId xmlns="" xmlns:a16="http://schemas.microsoft.com/office/drawing/2014/main" id="{00000000-0008-0000-0400-000010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17" name="TextBox 6616">
          <a:extLst>
            <a:ext uri="{FF2B5EF4-FFF2-40B4-BE49-F238E27FC236}">
              <a16:creationId xmlns="" xmlns:a16="http://schemas.microsoft.com/office/drawing/2014/main" id="{00000000-0008-0000-0400-000011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18" name="TextBox 6617">
          <a:extLst>
            <a:ext uri="{FF2B5EF4-FFF2-40B4-BE49-F238E27FC236}">
              <a16:creationId xmlns="" xmlns:a16="http://schemas.microsoft.com/office/drawing/2014/main" id="{00000000-0008-0000-0400-000012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19" name="TextBox 6618">
          <a:extLst>
            <a:ext uri="{FF2B5EF4-FFF2-40B4-BE49-F238E27FC236}">
              <a16:creationId xmlns="" xmlns:a16="http://schemas.microsoft.com/office/drawing/2014/main" id="{00000000-0008-0000-0400-000013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20" name="TextBox 6619">
          <a:extLst>
            <a:ext uri="{FF2B5EF4-FFF2-40B4-BE49-F238E27FC236}">
              <a16:creationId xmlns="" xmlns:a16="http://schemas.microsoft.com/office/drawing/2014/main" id="{00000000-0008-0000-0400-000014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21" name="TextBox 6620">
          <a:extLst>
            <a:ext uri="{FF2B5EF4-FFF2-40B4-BE49-F238E27FC236}">
              <a16:creationId xmlns="" xmlns:a16="http://schemas.microsoft.com/office/drawing/2014/main" id="{00000000-0008-0000-0400-000015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22" name="TextBox 6621">
          <a:extLst>
            <a:ext uri="{FF2B5EF4-FFF2-40B4-BE49-F238E27FC236}">
              <a16:creationId xmlns="" xmlns:a16="http://schemas.microsoft.com/office/drawing/2014/main" id="{00000000-0008-0000-0400-000016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23" name="TextBox 6622">
          <a:extLst>
            <a:ext uri="{FF2B5EF4-FFF2-40B4-BE49-F238E27FC236}">
              <a16:creationId xmlns="" xmlns:a16="http://schemas.microsoft.com/office/drawing/2014/main" id="{00000000-0008-0000-0400-000017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24" name="TextBox 6623">
          <a:extLst>
            <a:ext uri="{FF2B5EF4-FFF2-40B4-BE49-F238E27FC236}">
              <a16:creationId xmlns="" xmlns:a16="http://schemas.microsoft.com/office/drawing/2014/main" id="{00000000-0008-0000-0400-000018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6625" name="TextBox 6624">
          <a:extLst>
            <a:ext uri="{FF2B5EF4-FFF2-40B4-BE49-F238E27FC236}">
              <a16:creationId xmlns="" xmlns:a16="http://schemas.microsoft.com/office/drawing/2014/main" id="{00000000-0008-0000-0400-00001901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26" name="TextBox 6625">
          <a:extLst>
            <a:ext uri="{FF2B5EF4-FFF2-40B4-BE49-F238E27FC236}">
              <a16:creationId xmlns="" xmlns:a16="http://schemas.microsoft.com/office/drawing/2014/main" id="{00000000-0008-0000-0400-00001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27" name="TextBox 6626">
          <a:extLst>
            <a:ext uri="{FF2B5EF4-FFF2-40B4-BE49-F238E27FC236}">
              <a16:creationId xmlns="" xmlns:a16="http://schemas.microsoft.com/office/drawing/2014/main" id="{00000000-0008-0000-0400-00001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28" name="TextBox 6627">
          <a:extLst>
            <a:ext uri="{FF2B5EF4-FFF2-40B4-BE49-F238E27FC236}">
              <a16:creationId xmlns="" xmlns:a16="http://schemas.microsoft.com/office/drawing/2014/main" id="{00000000-0008-0000-0400-00001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29" name="TextBox 6628">
          <a:extLst>
            <a:ext uri="{FF2B5EF4-FFF2-40B4-BE49-F238E27FC236}">
              <a16:creationId xmlns="" xmlns:a16="http://schemas.microsoft.com/office/drawing/2014/main" id="{00000000-0008-0000-0400-00001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30" name="TextBox 6629">
          <a:extLst>
            <a:ext uri="{FF2B5EF4-FFF2-40B4-BE49-F238E27FC236}">
              <a16:creationId xmlns="" xmlns:a16="http://schemas.microsoft.com/office/drawing/2014/main" id="{00000000-0008-0000-0400-00001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31" name="TextBox 6630">
          <a:extLst>
            <a:ext uri="{FF2B5EF4-FFF2-40B4-BE49-F238E27FC236}">
              <a16:creationId xmlns="" xmlns:a16="http://schemas.microsoft.com/office/drawing/2014/main" id="{00000000-0008-0000-0400-00001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32" name="TextBox 6631">
          <a:extLst>
            <a:ext uri="{FF2B5EF4-FFF2-40B4-BE49-F238E27FC236}">
              <a16:creationId xmlns="" xmlns:a16="http://schemas.microsoft.com/office/drawing/2014/main" id="{00000000-0008-0000-0400-00002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33" name="TextBox 6632">
          <a:extLst>
            <a:ext uri="{FF2B5EF4-FFF2-40B4-BE49-F238E27FC236}">
              <a16:creationId xmlns="" xmlns:a16="http://schemas.microsoft.com/office/drawing/2014/main" id="{00000000-0008-0000-0400-00002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34" name="TextBox 6633">
          <a:extLst>
            <a:ext uri="{FF2B5EF4-FFF2-40B4-BE49-F238E27FC236}">
              <a16:creationId xmlns="" xmlns:a16="http://schemas.microsoft.com/office/drawing/2014/main" id="{00000000-0008-0000-0400-00002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35" name="TextBox 6634">
          <a:extLst>
            <a:ext uri="{FF2B5EF4-FFF2-40B4-BE49-F238E27FC236}">
              <a16:creationId xmlns="" xmlns:a16="http://schemas.microsoft.com/office/drawing/2014/main" id="{00000000-0008-0000-0400-00002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36" name="TextBox 6635">
          <a:extLst>
            <a:ext uri="{FF2B5EF4-FFF2-40B4-BE49-F238E27FC236}">
              <a16:creationId xmlns="" xmlns:a16="http://schemas.microsoft.com/office/drawing/2014/main" id="{00000000-0008-0000-0400-00002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37" name="TextBox 6636">
          <a:extLst>
            <a:ext uri="{FF2B5EF4-FFF2-40B4-BE49-F238E27FC236}">
              <a16:creationId xmlns="" xmlns:a16="http://schemas.microsoft.com/office/drawing/2014/main" id="{00000000-0008-0000-0400-00002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38" name="TextBox 6637">
          <a:extLst>
            <a:ext uri="{FF2B5EF4-FFF2-40B4-BE49-F238E27FC236}">
              <a16:creationId xmlns="" xmlns:a16="http://schemas.microsoft.com/office/drawing/2014/main" id="{00000000-0008-0000-0400-00002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39" name="TextBox 6638">
          <a:extLst>
            <a:ext uri="{FF2B5EF4-FFF2-40B4-BE49-F238E27FC236}">
              <a16:creationId xmlns="" xmlns:a16="http://schemas.microsoft.com/office/drawing/2014/main" id="{00000000-0008-0000-0400-00002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40" name="TextBox 6639">
          <a:extLst>
            <a:ext uri="{FF2B5EF4-FFF2-40B4-BE49-F238E27FC236}">
              <a16:creationId xmlns="" xmlns:a16="http://schemas.microsoft.com/office/drawing/2014/main" id="{00000000-0008-0000-0400-00002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41" name="TextBox 6640">
          <a:extLst>
            <a:ext uri="{FF2B5EF4-FFF2-40B4-BE49-F238E27FC236}">
              <a16:creationId xmlns="" xmlns:a16="http://schemas.microsoft.com/office/drawing/2014/main" id="{00000000-0008-0000-0400-00002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42" name="TextBox 6641">
          <a:extLst>
            <a:ext uri="{FF2B5EF4-FFF2-40B4-BE49-F238E27FC236}">
              <a16:creationId xmlns="" xmlns:a16="http://schemas.microsoft.com/office/drawing/2014/main" id="{00000000-0008-0000-0400-00002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43" name="TextBox 6642">
          <a:extLst>
            <a:ext uri="{FF2B5EF4-FFF2-40B4-BE49-F238E27FC236}">
              <a16:creationId xmlns="" xmlns:a16="http://schemas.microsoft.com/office/drawing/2014/main" id="{00000000-0008-0000-0400-00002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44" name="TextBox 6643">
          <a:extLst>
            <a:ext uri="{FF2B5EF4-FFF2-40B4-BE49-F238E27FC236}">
              <a16:creationId xmlns="" xmlns:a16="http://schemas.microsoft.com/office/drawing/2014/main" id="{00000000-0008-0000-0400-00002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45" name="TextBox 6644">
          <a:extLst>
            <a:ext uri="{FF2B5EF4-FFF2-40B4-BE49-F238E27FC236}">
              <a16:creationId xmlns="" xmlns:a16="http://schemas.microsoft.com/office/drawing/2014/main" id="{00000000-0008-0000-0400-00002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46" name="TextBox 6645">
          <a:extLst>
            <a:ext uri="{FF2B5EF4-FFF2-40B4-BE49-F238E27FC236}">
              <a16:creationId xmlns="" xmlns:a16="http://schemas.microsoft.com/office/drawing/2014/main" id="{00000000-0008-0000-0400-00002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47" name="TextBox 6646">
          <a:extLst>
            <a:ext uri="{FF2B5EF4-FFF2-40B4-BE49-F238E27FC236}">
              <a16:creationId xmlns="" xmlns:a16="http://schemas.microsoft.com/office/drawing/2014/main" id="{00000000-0008-0000-0400-00002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48" name="TextBox 6647">
          <a:extLst>
            <a:ext uri="{FF2B5EF4-FFF2-40B4-BE49-F238E27FC236}">
              <a16:creationId xmlns="" xmlns:a16="http://schemas.microsoft.com/office/drawing/2014/main" id="{00000000-0008-0000-0400-00003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49" name="TextBox 6648">
          <a:extLst>
            <a:ext uri="{FF2B5EF4-FFF2-40B4-BE49-F238E27FC236}">
              <a16:creationId xmlns="" xmlns:a16="http://schemas.microsoft.com/office/drawing/2014/main" id="{00000000-0008-0000-0400-00003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50" name="TextBox 6649">
          <a:extLst>
            <a:ext uri="{FF2B5EF4-FFF2-40B4-BE49-F238E27FC236}">
              <a16:creationId xmlns="" xmlns:a16="http://schemas.microsoft.com/office/drawing/2014/main" id="{00000000-0008-0000-0400-00003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51" name="TextBox 6650">
          <a:extLst>
            <a:ext uri="{FF2B5EF4-FFF2-40B4-BE49-F238E27FC236}">
              <a16:creationId xmlns="" xmlns:a16="http://schemas.microsoft.com/office/drawing/2014/main" id="{00000000-0008-0000-0400-00003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52" name="TextBox 6651">
          <a:extLst>
            <a:ext uri="{FF2B5EF4-FFF2-40B4-BE49-F238E27FC236}">
              <a16:creationId xmlns="" xmlns:a16="http://schemas.microsoft.com/office/drawing/2014/main" id="{00000000-0008-0000-0400-00003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53" name="TextBox 6652">
          <a:extLst>
            <a:ext uri="{FF2B5EF4-FFF2-40B4-BE49-F238E27FC236}">
              <a16:creationId xmlns="" xmlns:a16="http://schemas.microsoft.com/office/drawing/2014/main" id="{00000000-0008-0000-0400-00003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54" name="TextBox 6653">
          <a:extLst>
            <a:ext uri="{FF2B5EF4-FFF2-40B4-BE49-F238E27FC236}">
              <a16:creationId xmlns="" xmlns:a16="http://schemas.microsoft.com/office/drawing/2014/main" id="{00000000-0008-0000-0400-00003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55" name="TextBox 6654">
          <a:extLst>
            <a:ext uri="{FF2B5EF4-FFF2-40B4-BE49-F238E27FC236}">
              <a16:creationId xmlns="" xmlns:a16="http://schemas.microsoft.com/office/drawing/2014/main" id="{00000000-0008-0000-0400-00003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56" name="TextBox 6655">
          <a:extLst>
            <a:ext uri="{FF2B5EF4-FFF2-40B4-BE49-F238E27FC236}">
              <a16:creationId xmlns="" xmlns:a16="http://schemas.microsoft.com/office/drawing/2014/main" id="{00000000-0008-0000-0400-00003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57" name="TextBox 6656">
          <a:extLst>
            <a:ext uri="{FF2B5EF4-FFF2-40B4-BE49-F238E27FC236}">
              <a16:creationId xmlns="" xmlns:a16="http://schemas.microsoft.com/office/drawing/2014/main" id="{00000000-0008-0000-0400-00003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58" name="TextBox 6657">
          <a:extLst>
            <a:ext uri="{FF2B5EF4-FFF2-40B4-BE49-F238E27FC236}">
              <a16:creationId xmlns="" xmlns:a16="http://schemas.microsoft.com/office/drawing/2014/main" id="{00000000-0008-0000-0400-00003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59" name="TextBox 6658">
          <a:extLst>
            <a:ext uri="{FF2B5EF4-FFF2-40B4-BE49-F238E27FC236}">
              <a16:creationId xmlns="" xmlns:a16="http://schemas.microsoft.com/office/drawing/2014/main" id="{00000000-0008-0000-0400-00003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60" name="TextBox 6659">
          <a:extLst>
            <a:ext uri="{FF2B5EF4-FFF2-40B4-BE49-F238E27FC236}">
              <a16:creationId xmlns="" xmlns:a16="http://schemas.microsoft.com/office/drawing/2014/main" id="{00000000-0008-0000-0400-00003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61" name="TextBox 6660">
          <a:extLst>
            <a:ext uri="{FF2B5EF4-FFF2-40B4-BE49-F238E27FC236}">
              <a16:creationId xmlns="" xmlns:a16="http://schemas.microsoft.com/office/drawing/2014/main" id="{00000000-0008-0000-0400-00003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62" name="TextBox 6661">
          <a:extLst>
            <a:ext uri="{FF2B5EF4-FFF2-40B4-BE49-F238E27FC236}">
              <a16:creationId xmlns="" xmlns:a16="http://schemas.microsoft.com/office/drawing/2014/main" id="{00000000-0008-0000-0400-00003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63" name="TextBox 6662">
          <a:extLst>
            <a:ext uri="{FF2B5EF4-FFF2-40B4-BE49-F238E27FC236}">
              <a16:creationId xmlns="" xmlns:a16="http://schemas.microsoft.com/office/drawing/2014/main" id="{00000000-0008-0000-0400-00003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64" name="TextBox 6663">
          <a:extLst>
            <a:ext uri="{FF2B5EF4-FFF2-40B4-BE49-F238E27FC236}">
              <a16:creationId xmlns="" xmlns:a16="http://schemas.microsoft.com/office/drawing/2014/main" id="{00000000-0008-0000-0400-00004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65" name="TextBox 6664">
          <a:extLst>
            <a:ext uri="{FF2B5EF4-FFF2-40B4-BE49-F238E27FC236}">
              <a16:creationId xmlns="" xmlns:a16="http://schemas.microsoft.com/office/drawing/2014/main" id="{00000000-0008-0000-0400-00004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66" name="TextBox 6665">
          <a:extLst>
            <a:ext uri="{FF2B5EF4-FFF2-40B4-BE49-F238E27FC236}">
              <a16:creationId xmlns="" xmlns:a16="http://schemas.microsoft.com/office/drawing/2014/main" id="{00000000-0008-0000-0400-00004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67" name="TextBox 6666">
          <a:extLst>
            <a:ext uri="{FF2B5EF4-FFF2-40B4-BE49-F238E27FC236}">
              <a16:creationId xmlns="" xmlns:a16="http://schemas.microsoft.com/office/drawing/2014/main" id="{00000000-0008-0000-0400-00004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68" name="TextBox 6667">
          <a:extLst>
            <a:ext uri="{FF2B5EF4-FFF2-40B4-BE49-F238E27FC236}">
              <a16:creationId xmlns="" xmlns:a16="http://schemas.microsoft.com/office/drawing/2014/main" id="{00000000-0008-0000-0400-00004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69" name="TextBox 6668">
          <a:extLst>
            <a:ext uri="{FF2B5EF4-FFF2-40B4-BE49-F238E27FC236}">
              <a16:creationId xmlns="" xmlns:a16="http://schemas.microsoft.com/office/drawing/2014/main" id="{00000000-0008-0000-0400-00004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70" name="TextBox 6669">
          <a:extLst>
            <a:ext uri="{FF2B5EF4-FFF2-40B4-BE49-F238E27FC236}">
              <a16:creationId xmlns="" xmlns:a16="http://schemas.microsoft.com/office/drawing/2014/main" id="{00000000-0008-0000-0400-00004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71" name="TextBox 6670">
          <a:extLst>
            <a:ext uri="{FF2B5EF4-FFF2-40B4-BE49-F238E27FC236}">
              <a16:creationId xmlns="" xmlns:a16="http://schemas.microsoft.com/office/drawing/2014/main" id="{00000000-0008-0000-0400-00004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72" name="TextBox 6671">
          <a:extLst>
            <a:ext uri="{FF2B5EF4-FFF2-40B4-BE49-F238E27FC236}">
              <a16:creationId xmlns="" xmlns:a16="http://schemas.microsoft.com/office/drawing/2014/main" id="{00000000-0008-0000-0400-00004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73" name="TextBox 6672">
          <a:extLst>
            <a:ext uri="{FF2B5EF4-FFF2-40B4-BE49-F238E27FC236}">
              <a16:creationId xmlns="" xmlns:a16="http://schemas.microsoft.com/office/drawing/2014/main" id="{00000000-0008-0000-0400-00004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74" name="TextBox 6673">
          <a:extLst>
            <a:ext uri="{FF2B5EF4-FFF2-40B4-BE49-F238E27FC236}">
              <a16:creationId xmlns="" xmlns:a16="http://schemas.microsoft.com/office/drawing/2014/main" id="{00000000-0008-0000-0400-00004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75" name="TextBox 6674">
          <a:extLst>
            <a:ext uri="{FF2B5EF4-FFF2-40B4-BE49-F238E27FC236}">
              <a16:creationId xmlns="" xmlns:a16="http://schemas.microsoft.com/office/drawing/2014/main" id="{00000000-0008-0000-0400-00004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76" name="TextBox 6675">
          <a:extLst>
            <a:ext uri="{FF2B5EF4-FFF2-40B4-BE49-F238E27FC236}">
              <a16:creationId xmlns="" xmlns:a16="http://schemas.microsoft.com/office/drawing/2014/main" id="{00000000-0008-0000-0400-00004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77" name="TextBox 6676">
          <a:extLst>
            <a:ext uri="{FF2B5EF4-FFF2-40B4-BE49-F238E27FC236}">
              <a16:creationId xmlns="" xmlns:a16="http://schemas.microsoft.com/office/drawing/2014/main" id="{00000000-0008-0000-0400-00004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78" name="TextBox 6677">
          <a:extLst>
            <a:ext uri="{FF2B5EF4-FFF2-40B4-BE49-F238E27FC236}">
              <a16:creationId xmlns="" xmlns:a16="http://schemas.microsoft.com/office/drawing/2014/main" id="{00000000-0008-0000-0400-00004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79" name="TextBox 6678">
          <a:extLst>
            <a:ext uri="{FF2B5EF4-FFF2-40B4-BE49-F238E27FC236}">
              <a16:creationId xmlns="" xmlns:a16="http://schemas.microsoft.com/office/drawing/2014/main" id="{00000000-0008-0000-0400-00004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80" name="TextBox 6679">
          <a:extLst>
            <a:ext uri="{FF2B5EF4-FFF2-40B4-BE49-F238E27FC236}">
              <a16:creationId xmlns="" xmlns:a16="http://schemas.microsoft.com/office/drawing/2014/main" id="{00000000-0008-0000-0400-00005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81" name="TextBox 6680">
          <a:extLst>
            <a:ext uri="{FF2B5EF4-FFF2-40B4-BE49-F238E27FC236}">
              <a16:creationId xmlns="" xmlns:a16="http://schemas.microsoft.com/office/drawing/2014/main" id="{00000000-0008-0000-0400-00005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82" name="TextBox 6681">
          <a:extLst>
            <a:ext uri="{FF2B5EF4-FFF2-40B4-BE49-F238E27FC236}">
              <a16:creationId xmlns="" xmlns:a16="http://schemas.microsoft.com/office/drawing/2014/main" id="{00000000-0008-0000-0400-00005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83" name="TextBox 6682">
          <a:extLst>
            <a:ext uri="{FF2B5EF4-FFF2-40B4-BE49-F238E27FC236}">
              <a16:creationId xmlns="" xmlns:a16="http://schemas.microsoft.com/office/drawing/2014/main" id="{00000000-0008-0000-0400-00005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84" name="TextBox 6683">
          <a:extLst>
            <a:ext uri="{FF2B5EF4-FFF2-40B4-BE49-F238E27FC236}">
              <a16:creationId xmlns="" xmlns:a16="http://schemas.microsoft.com/office/drawing/2014/main" id="{00000000-0008-0000-0400-00005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85" name="TextBox 6684">
          <a:extLst>
            <a:ext uri="{FF2B5EF4-FFF2-40B4-BE49-F238E27FC236}">
              <a16:creationId xmlns="" xmlns:a16="http://schemas.microsoft.com/office/drawing/2014/main" id="{00000000-0008-0000-0400-00005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86" name="TextBox 6685">
          <a:extLst>
            <a:ext uri="{FF2B5EF4-FFF2-40B4-BE49-F238E27FC236}">
              <a16:creationId xmlns="" xmlns:a16="http://schemas.microsoft.com/office/drawing/2014/main" id="{00000000-0008-0000-0400-00005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87" name="TextBox 6686">
          <a:extLst>
            <a:ext uri="{FF2B5EF4-FFF2-40B4-BE49-F238E27FC236}">
              <a16:creationId xmlns="" xmlns:a16="http://schemas.microsoft.com/office/drawing/2014/main" id="{00000000-0008-0000-0400-00005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88" name="TextBox 6687">
          <a:extLst>
            <a:ext uri="{FF2B5EF4-FFF2-40B4-BE49-F238E27FC236}">
              <a16:creationId xmlns="" xmlns:a16="http://schemas.microsoft.com/office/drawing/2014/main" id="{00000000-0008-0000-0400-00005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89" name="TextBox 6688">
          <a:extLst>
            <a:ext uri="{FF2B5EF4-FFF2-40B4-BE49-F238E27FC236}">
              <a16:creationId xmlns="" xmlns:a16="http://schemas.microsoft.com/office/drawing/2014/main" id="{00000000-0008-0000-0400-00005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90" name="TextBox 6689">
          <a:extLst>
            <a:ext uri="{FF2B5EF4-FFF2-40B4-BE49-F238E27FC236}">
              <a16:creationId xmlns="" xmlns:a16="http://schemas.microsoft.com/office/drawing/2014/main" id="{00000000-0008-0000-0400-00005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91" name="TextBox 6690">
          <a:extLst>
            <a:ext uri="{FF2B5EF4-FFF2-40B4-BE49-F238E27FC236}">
              <a16:creationId xmlns="" xmlns:a16="http://schemas.microsoft.com/office/drawing/2014/main" id="{00000000-0008-0000-0400-00005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692" name="TextBox 6691">
          <a:extLst>
            <a:ext uri="{FF2B5EF4-FFF2-40B4-BE49-F238E27FC236}">
              <a16:creationId xmlns="" xmlns:a16="http://schemas.microsoft.com/office/drawing/2014/main" id="{00000000-0008-0000-0400-00005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93" name="TextBox 6692">
          <a:extLst>
            <a:ext uri="{FF2B5EF4-FFF2-40B4-BE49-F238E27FC236}">
              <a16:creationId xmlns="" xmlns:a16="http://schemas.microsoft.com/office/drawing/2014/main" id="{00000000-0008-0000-0400-00005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694" name="TextBox 6693">
          <a:extLst>
            <a:ext uri="{FF2B5EF4-FFF2-40B4-BE49-F238E27FC236}">
              <a16:creationId xmlns="" xmlns:a16="http://schemas.microsoft.com/office/drawing/2014/main" id="{00000000-0008-0000-0400-00005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95" name="TextBox 6694">
          <a:extLst>
            <a:ext uri="{FF2B5EF4-FFF2-40B4-BE49-F238E27FC236}">
              <a16:creationId xmlns="" xmlns:a16="http://schemas.microsoft.com/office/drawing/2014/main" id="{00000000-0008-0000-0400-00005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696" name="TextBox 6695">
          <a:extLst>
            <a:ext uri="{FF2B5EF4-FFF2-40B4-BE49-F238E27FC236}">
              <a16:creationId xmlns="" xmlns:a16="http://schemas.microsoft.com/office/drawing/2014/main" id="{00000000-0008-0000-0400-00006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697" name="TextBox 6696">
          <a:extLst>
            <a:ext uri="{FF2B5EF4-FFF2-40B4-BE49-F238E27FC236}">
              <a16:creationId xmlns="" xmlns:a16="http://schemas.microsoft.com/office/drawing/2014/main" id="{00000000-0008-0000-0400-00006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698" name="TextBox 6697">
          <a:extLst>
            <a:ext uri="{FF2B5EF4-FFF2-40B4-BE49-F238E27FC236}">
              <a16:creationId xmlns="" xmlns:a16="http://schemas.microsoft.com/office/drawing/2014/main" id="{00000000-0008-0000-0400-00006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699" name="TextBox 6698">
          <a:extLst>
            <a:ext uri="{FF2B5EF4-FFF2-40B4-BE49-F238E27FC236}">
              <a16:creationId xmlns="" xmlns:a16="http://schemas.microsoft.com/office/drawing/2014/main" id="{00000000-0008-0000-0400-00006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00" name="TextBox 6699">
          <a:extLst>
            <a:ext uri="{FF2B5EF4-FFF2-40B4-BE49-F238E27FC236}">
              <a16:creationId xmlns="" xmlns:a16="http://schemas.microsoft.com/office/drawing/2014/main" id="{00000000-0008-0000-0400-00006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01" name="TextBox 6700">
          <a:extLst>
            <a:ext uri="{FF2B5EF4-FFF2-40B4-BE49-F238E27FC236}">
              <a16:creationId xmlns="" xmlns:a16="http://schemas.microsoft.com/office/drawing/2014/main" id="{00000000-0008-0000-0400-00006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02" name="TextBox 6701">
          <a:extLst>
            <a:ext uri="{FF2B5EF4-FFF2-40B4-BE49-F238E27FC236}">
              <a16:creationId xmlns="" xmlns:a16="http://schemas.microsoft.com/office/drawing/2014/main" id="{00000000-0008-0000-0400-00006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03" name="TextBox 6702">
          <a:extLst>
            <a:ext uri="{FF2B5EF4-FFF2-40B4-BE49-F238E27FC236}">
              <a16:creationId xmlns="" xmlns:a16="http://schemas.microsoft.com/office/drawing/2014/main" id="{00000000-0008-0000-0400-00006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04" name="TextBox 6703">
          <a:extLst>
            <a:ext uri="{FF2B5EF4-FFF2-40B4-BE49-F238E27FC236}">
              <a16:creationId xmlns="" xmlns:a16="http://schemas.microsoft.com/office/drawing/2014/main" id="{00000000-0008-0000-0400-00006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05" name="TextBox 6704">
          <a:extLst>
            <a:ext uri="{FF2B5EF4-FFF2-40B4-BE49-F238E27FC236}">
              <a16:creationId xmlns="" xmlns:a16="http://schemas.microsoft.com/office/drawing/2014/main" id="{00000000-0008-0000-0400-00006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06" name="TextBox 6705">
          <a:extLst>
            <a:ext uri="{FF2B5EF4-FFF2-40B4-BE49-F238E27FC236}">
              <a16:creationId xmlns="" xmlns:a16="http://schemas.microsoft.com/office/drawing/2014/main" id="{00000000-0008-0000-0400-00006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07" name="TextBox 6706">
          <a:extLst>
            <a:ext uri="{FF2B5EF4-FFF2-40B4-BE49-F238E27FC236}">
              <a16:creationId xmlns="" xmlns:a16="http://schemas.microsoft.com/office/drawing/2014/main" id="{00000000-0008-0000-0400-00006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08" name="TextBox 6707">
          <a:extLst>
            <a:ext uri="{FF2B5EF4-FFF2-40B4-BE49-F238E27FC236}">
              <a16:creationId xmlns="" xmlns:a16="http://schemas.microsoft.com/office/drawing/2014/main" id="{00000000-0008-0000-0400-00006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09" name="TextBox 6708">
          <a:extLst>
            <a:ext uri="{FF2B5EF4-FFF2-40B4-BE49-F238E27FC236}">
              <a16:creationId xmlns="" xmlns:a16="http://schemas.microsoft.com/office/drawing/2014/main" id="{00000000-0008-0000-0400-00006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10" name="TextBox 6709">
          <a:extLst>
            <a:ext uri="{FF2B5EF4-FFF2-40B4-BE49-F238E27FC236}">
              <a16:creationId xmlns="" xmlns:a16="http://schemas.microsoft.com/office/drawing/2014/main" id="{00000000-0008-0000-0400-00006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11" name="TextBox 6710">
          <a:extLst>
            <a:ext uri="{FF2B5EF4-FFF2-40B4-BE49-F238E27FC236}">
              <a16:creationId xmlns="" xmlns:a16="http://schemas.microsoft.com/office/drawing/2014/main" id="{00000000-0008-0000-0400-00006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12" name="TextBox 6711">
          <a:extLst>
            <a:ext uri="{FF2B5EF4-FFF2-40B4-BE49-F238E27FC236}">
              <a16:creationId xmlns="" xmlns:a16="http://schemas.microsoft.com/office/drawing/2014/main" id="{00000000-0008-0000-0400-00007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13" name="TextBox 6712">
          <a:extLst>
            <a:ext uri="{FF2B5EF4-FFF2-40B4-BE49-F238E27FC236}">
              <a16:creationId xmlns="" xmlns:a16="http://schemas.microsoft.com/office/drawing/2014/main" id="{00000000-0008-0000-0400-00007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14" name="TextBox 6713">
          <a:extLst>
            <a:ext uri="{FF2B5EF4-FFF2-40B4-BE49-F238E27FC236}">
              <a16:creationId xmlns="" xmlns:a16="http://schemas.microsoft.com/office/drawing/2014/main" id="{00000000-0008-0000-0400-00007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15" name="TextBox 6714">
          <a:extLst>
            <a:ext uri="{FF2B5EF4-FFF2-40B4-BE49-F238E27FC236}">
              <a16:creationId xmlns="" xmlns:a16="http://schemas.microsoft.com/office/drawing/2014/main" id="{00000000-0008-0000-0400-00007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16" name="TextBox 6715">
          <a:extLst>
            <a:ext uri="{FF2B5EF4-FFF2-40B4-BE49-F238E27FC236}">
              <a16:creationId xmlns="" xmlns:a16="http://schemas.microsoft.com/office/drawing/2014/main" id="{00000000-0008-0000-0400-00007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17" name="TextBox 6716">
          <a:extLst>
            <a:ext uri="{FF2B5EF4-FFF2-40B4-BE49-F238E27FC236}">
              <a16:creationId xmlns="" xmlns:a16="http://schemas.microsoft.com/office/drawing/2014/main" id="{00000000-0008-0000-0400-00007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18" name="TextBox 6717">
          <a:extLst>
            <a:ext uri="{FF2B5EF4-FFF2-40B4-BE49-F238E27FC236}">
              <a16:creationId xmlns="" xmlns:a16="http://schemas.microsoft.com/office/drawing/2014/main" id="{00000000-0008-0000-0400-00007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19" name="TextBox 6718">
          <a:extLst>
            <a:ext uri="{FF2B5EF4-FFF2-40B4-BE49-F238E27FC236}">
              <a16:creationId xmlns="" xmlns:a16="http://schemas.microsoft.com/office/drawing/2014/main" id="{00000000-0008-0000-0400-00007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20" name="TextBox 6719">
          <a:extLst>
            <a:ext uri="{FF2B5EF4-FFF2-40B4-BE49-F238E27FC236}">
              <a16:creationId xmlns="" xmlns:a16="http://schemas.microsoft.com/office/drawing/2014/main" id="{00000000-0008-0000-0400-00007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21" name="TextBox 6720">
          <a:extLst>
            <a:ext uri="{FF2B5EF4-FFF2-40B4-BE49-F238E27FC236}">
              <a16:creationId xmlns="" xmlns:a16="http://schemas.microsoft.com/office/drawing/2014/main" id="{00000000-0008-0000-0400-00007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22" name="TextBox 6721">
          <a:extLst>
            <a:ext uri="{FF2B5EF4-FFF2-40B4-BE49-F238E27FC236}">
              <a16:creationId xmlns="" xmlns:a16="http://schemas.microsoft.com/office/drawing/2014/main" id="{00000000-0008-0000-0400-00007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23" name="TextBox 6722">
          <a:extLst>
            <a:ext uri="{FF2B5EF4-FFF2-40B4-BE49-F238E27FC236}">
              <a16:creationId xmlns="" xmlns:a16="http://schemas.microsoft.com/office/drawing/2014/main" id="{00000000-0008-0000-0400-00007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24" name="TextBox 6723">
          <a:extLst>
            <a:ext uri="{FF2B5EF4-FFF2-40B4-BE49-F238E27FC236}">
              <a16:creationId xmlns="" xmlns:a16="http://schemas.microsoft.com/office/drawing/2014/main" id="{00000000-0008-0000-0400-00007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25" name="TextBox 6724">
          <a:extLst>
            <a:ext uri="{FF2B5EF4-FFF2-40B4-BE49-F238E27FC236}">
              <a16:creationId xmlns="" xmlns:a16="http://schemas.microsoft.com/office/drawing/2014/main" id="{00000000-0008-0000-0400-00007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26" name="TextBox 6725">
          <a:extLst>
            <a:ext uri="{FF2B5EF4-FFF2-40B4-BE49-F238E27FC236}">
              <a16:creationId xmlns="" xmlns:a16="http://schemas.microsoft.com/office/drawing/2014/main" id="{00000000-0008-0000-0400-00007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27" name="TextBox 6726">
          <a:extLst>
            <a:ext uri="{FF2B5EF4-FFF2-40B4-BE49-F238E27FC236}">
              <a16:creationId xmlns="" xmlns:a16="http://schemas.microsoft.com/office/drawing/2014/main" id="{00000000-0008-0000-0400-00007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28" name="TextBox 6727">
          <a:extLst>
            <a:ext uri="{FF2B5EF4-FFF2-40B4-BE49-F238E27FC236}">
              <a16:creationId xmlns="" xmlns:a16="http://schemas.microsoft.com/office/drawing/2014/main" id="{00000000-0008-0000-0400-00008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29" name="TextBox 6728">
          <a:extLst>
            <a:ext uri="{FF2B5EF4-FFF2-40B4-BE49-F238E27FC236}">
              <a16:creationId xmlns="" xmlns:a16="http://schemas.microsoft.com/office/drawing/2014/main" id="{00000000-0008-0000-0400-00008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30" name="TextBox 6729">
          <a:extLst>
            <a:ext uri="{FF2B5EF4-FFF2-40B4-BE49-F238E27FC236}">
              <a16:creationId xmlns="" xmlns:a16="http://schemas.microsoft.com/office/drawing/2014/main" id="{00000000-0008-0000-0400-00008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31" name="TextBox 6730">
          <a:extLst>
            <a:ext uri="{FF2B5EF4-FFF2-40B4-BE49-F238E27FC236}">
              <a16:creationId xmlns="" xmlns:a16="http://schemas.microsoft.com/office/drawing/2014/main" id="{00000000-0008-0000-0400-00008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32" name="TextBox 6731">
          <a:extLst>
            <a:ext uri="{FF2B5EF4-FFF2-40B4-BE49-F238E27FC236}">
              <a16:creationId xmlns="" xmlns:a16="http://schemas.microsoft.com/office/drawing/2014/main" id="{00000000-0008-0000-0400-00008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33" name="TextBox 6732">
          <a:extLst>
            <a:ext uri="{FF2B5EF4-FFF2-40B4-BE49-F238E27FC236}">
              <a16:creationId xmlns="" xmlns:a16="http://schemas.microsoft.com/office/drawing/2014/main" id="{00000000-0008-0000-0400-00008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34" name="TextBox 6733">
          <a:extLst>
            <a:ext uri="{FF2B5EF4-FFF2-40B4-BE49-F238E27FC236}">
              <a16:creationId xmlns="" xmlns:a16="http://schemas.microsoft.com/office/drawing/2014/main" id="{00000000-0008-0000-0400-00008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35" name="TextBox 6734">
          <a:extLst>
            <a:ext uri="{FF2B5EF4-FFF2-40B4-BE49-F238E27FC236}">
              <a16:creationId xmlns="" xmlns:a16="http://schemas.microsoft.com/office/drawing/2014/main" id="{00000000-0008-0000-0400-00008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36" name="TextBox 6735">
          <a:extLst>
            <a:ext uri="{FF2B5EF4-FFF2-40B4-BE49-F238E27FC236}">
              <a16:creationId xmlns="" xmlns:a16="http://schemas.microsoft.com/office/drawing/2014/main" id="{00000000-0008-0000-0400-00008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37" name="TextBox 6736">
          <a:extLst>
            <a:ext uri="{FF2B5EF4-FFF2-40B4-BE49-F238E27FC236}">
              <a16:creationId xmlns="" xmlns:a16="http://schemas.microsoft.com/office/drawing/2014/main" id="{00000000-0008-0000-0400-00008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38" name="TextBox 6737">
          <a:extLst>
            <a:ext uri="{FF2B5EF4-FFF2-40B4-BE49-F238E27FC236}">
              <a16:creationId xmlns="" xmlns:a16="http://schemas.microsoft.com/office/drawing/2014/main" id="{00000000-0008-0000-0400-00008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39" name="TextBox 6738">
          <a:extLst>
            <a:ext uri="{FF2B5EF4-FFF2-40B4-BE49-F238E27FC236}">
              <a16:creationId xmlns="" xmlns:a16="http://schemas.microsoft.com/office/drawing/2014/main" id="{00000000-0008-0000-0400-00008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40" name="TextBox 6739">
          <a:extLst>
            <a:ext uri="{FF2B5EF4-FFF2-40B4-BE49-F238E27FC236}">
              <a16:creationId xmlns="" xmlns:a16="http://schemas.microsoft.com/office/drawing/2014/main" id="{00000000-0008-0000-0400-00008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41" name="TextBox 6740">
          <a:extLst>
            <a:ext uri="{FF2B5EF4-FFF2-40B4-BE49-F238E27FC236}">
              <a16:creationId xmlns="" xmlns:a16="http://schemas.microsoft.com/office/drawing/2014/main" id="{00000000-0008-0000-0400-00008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42" name="TextBox 6741">
          <a:extLst>
            <a:ext uri="{FF2B5EF4-FFF2-40B4-BE49-F238E27FC236}">
              <a16:creationId xmlns="" xmlns:a16="http://schemas.microsoft.com/office/drawing/2014/main" id="{00000000-0008-0000-0400-00008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43" name="TextBox 6742">
          <a:extLst>
            <a:ext uri="{FF2B5EF4-FFF2-40B4-BE49-F238E27FC236}">
              <a16:creationId xmlns="" xmlns:a16="http://schemas.microsoft.com/office/drawing/2014/main" id="{00000000-0008-0000-0400-00008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44" name="TextBox 6743">
          <a:extLst>
            <a:ext uri="{FF2B5EF4-FFF2-40B4-BE49-F238E27FC236}">
              <a16:creationId xmlns="" xmlns:a16="http://schemas.microsoft.com/office/drawing/2014/main" id="{00000000-0008-0000-0400-00009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45" name="TextBox 6744">
          <a:extLst>
            <a:ext uri="{FF2B5EF4-FFF2-40B4-BE49-F238E27FC236}">
              <a16:creationId xmlns="" xmlns:a16="http://schemas.microsoft.com/office/drawing/2014/main" id="{00000000-0008-0000-0400-00009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46" name="TextBox 6745">
          <a:extLst>
            <a:ext uri="{FF2B5EF4-FFF2-40B4-BE49-F238E27FC236}">
              <a16:creationId xmlns="" xmlns:a16="http://schemas.microsoft.com/office/drawing/2014/main" id="{00000000-0008-0000-0400-00009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47" name="TextBox 6746">
          <a:extLst>
            <a:ext uri="{FF2B5EF4-FFF2-40B4-BE49-F238E27FC236}">
              <a16:creationId xmlns="" xmlns:a16="http://schemas.microsoft.com/office/drawing/2014/main" id="{00000000-0008-0000-0400-00009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48" name="TextBox 6747">
          <a:extLst>
            <a:ext uri="{FF2B5EF4-FFF2-40B4-BE49-F238E27FC236}">
              <a16:creationId xmlns="" xmlns:a16="http://schemas.microsoft.com/office/drawing/2014/main" id="{00000000-0008-0000-0400-00009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49" name="TextBox 6748">
          <a:extLst>
            <a:ext uri="{FF2B5EF4-FFF2-40B4-BE49-F238E27FC236}">
              <a16:creationId xmlns="" xmlns:a16="http://schemas.microsoft.com/office/drawing/2014/main" id="{00000000-0008-0000-0400-00009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50" name="TextBox 6749">
          <a:extLst>
            <a:ext uri="{FF2B5EF4-FFF2-40B4-BE49-F238E27FC236}">
              <a16:creationId xmlns="" xmlns:a16="http://schemas.microsoft.com/office/drawing/2014/main" id="{00000000-0008-0000-0400-00009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51" name="TextBox 6750">
          <a:extLst>
            <a:ext uri="{FF2B5EF4-FFF2-40B4-BE49-F238E27FC236}">
              <a16:creationId xmlns="" xmlns:a16="http://schemas.microsoft.com/office/drawing/2014/main" id="{00000000-0008-0000-0400-00009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52" name="TextBox 6751">
          <a:extLst>
            <a:ext uri="{FF2B5EF4-FFF2-40B4-BE49-F238E27FC236}">
              <a16:creationId xmlns="" xmlns:a16="http://schemas.microsoft.com/office/drawing/2014/main" id="{00000000-0008-0000-0400-00009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53" name="TextBox 6752">
          <a:extLst>
            <a:ext uri="{FF2B5EF4-FFF2-40B4-BE49-F238E27FC236}">
              <a16:creationId xmlns="" xmlns:a16="http://schemas.microsoft.com/office/drawing/2014/main" id="{00000000-0008-0000-0400-00009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54" name="TextBox 6753">
          <a:extLst>
            <a:ext uri="{FF2B5EF4-FFF2-40B4-BE49-F238E27FC236}">
              <a16:creationId xmlns="" xmlns:a16="http://schemas.microsoft.com/office/drawing/2014/main" id="{00000000-0008-0000-0400-00009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55" name="TextBox 6754">
          <a:extLst>
            <a:ext uri="{FF2B5EF4-FFF2-40B4-BE49-F238E27FC236}">
              <a16:creationId xmlns="" xmlns:a16="http://schemas.microsoft.com/office/drawing/2014/main" id="{00000000-0008-0000-0400-00009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56" name="TextBox 6755">
          <a:extLst>
            <a:ext uri="{FF2B5EF4-FFF2-40B4-BE49-F238E27FC236}">
              <a16:creationId xmlns="" xmlns:a16="http://schemas.microsoft.com/office/drawing/2014/main" id="{00000000-0008-0000-0400-00009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57" name="TextBox 6756">
          <a:extLst>
            <a:ext uri="{FF2B5EF4-FFF2-40B4-BE49-F238E27FC236}">
              <a16:creationId xmlns="" xmlns:a16="http://schemas.microsoft.com/office/drawing/2014/main" id="{00000000-0008-0000-0400-00009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58" name="TextBox 6757">
          <a:extLst>
            <a:ext uri="{FF2B5EF4-FFF2-40B4-BE49-F238E27FC236}">
              <a16:creationId xmlns="" xmlns:a16="http://schemas.microsoft.com/office/drawing/2014/main" id="{00000000-0008-0000-0400-00009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59" name="TextBox 6758">
          <a:extLst>
            <a:ext uri="{FF2B5EF4-FFF2-40B4-BE49-F238E27FC236}">
              <a16:creationId xmlns="" xmlns:a16="http://schemas.microsoft.com/office/drawing/2014/main" id="{00000000-0008-0000-0400-00009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60" name="TextBox 6759">
          <a:extLst>
            <a:ext uri="{FF2B5EF4-FFF2-40B4-BE49-F238E27FC236}">
              <a16:creationId xmlns="" xmlns:a16="http://schemas.microsoft.com/office/drawing/2014/main" id="{00000000-0008-0000-0400-0000A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61" name="TextBox 6760">
          <a:extLst>
            <a:ext uri="{FF2B5EF4-FFF2-40B4-BE49-F238E27FC236}">
              <a16:creationId xmlns="" xmlns:a16="http://schemas.microsoft.com/office/drawing/2014/main" id="{00000000-0008-0000-0400-0000A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62" name="TextBox 6761">
          <a:extLst>
            <a:ext uri="{FF2B5EF4-FFF2-40B4-BE49-F238E27FC236}">
              <a16:creationId xmlns="" xmlns:a16="http://schemas.microsoft.com/office/drawing/2014/main" id="{00000000-0008-0000-0400-0000A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63" name="TextBox 6762">
          <a:extLst>
            <a:ext uri="{FF2B5EF4-FFF2-40B4-BE49-F238E27FC236}">
              <a16:creationId xmlns="" xmlns:a16="http://schemas.microsoft.com/office/drawing/2014/main" id="{00000000-0008-0000-0400-0000A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64" name="TextBox 6763">
          <a:extLst>
            <a:ext uri="{FF2B5EF4-FFF2-40B4-BE49-F238E27FC236}">
              <a16:creationId xmlns="" xmlns:a16="http://schemas.microsoft.com/office/drawing/2014/main" id="{00000000-0008-0000-0400-0000A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65" name="TextBox 6764">
          <a:extLst>
            <a:ext uri="{FF2B5EF4-FFF2-40B4-BE49-F238E27FC236}">
              <a16:creationId xmlns="" xmlns:a16="http://schemas.microsoft.com/office/drawing/2014/main" id="{00000000-0008-0000-0400-0000A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66" name="TextBox 6765">
          <a:extLst>
            <a:ext uri="{FF2B5EF4-FFF2-40B4-BE49-F238E27FC236}">
              <a16:creationId xmlns="" xmlns:a16="http://schemas.microsoft.com/office/drawing/2014/main" id="{00000000-0008-0000-0400-0000A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67" name="TextBox 6766">
          <a:extLst>
            <a:ext uri="{FF2B5EF4-FFF2-40B4-BE49-F238E27FC236}">
              <a16:creationId xmlns="" xmlns:a16="http://schemas.microsoft.com/office/drawing/2014/main" id="{00000000-0008-0000-0400-0000A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68" name="TextBox 6767">
          <a:extLst>
            <a:ext uri="{FF2B5EF4-FFF2-40B4-BE49-F238E27FC236}">
              <a16:creationId xmlns="" xmlns:a16="http://schemas.microsoft.com/office/drawing/2014/main" id="{00000000-0008-0000-0400-0000A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69" name="TextBox 6768">
          <a:extLst>
            <a:ext uri="{FF2B5EF4-FFF2-40B4-BE49-F238E27FC236}">
              <a16:creationId xmlns="" xmlns:a16="http://schemas.microsoft.com/office/drawing/2014/main" id="{00000000-0008-0000-0400-0000A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70" name="TextBox 6769">
          <a:extLst>
            <a:ext uri="{FF2B5EF4-FFF2-40B4-BE49-F238E27FC236}">
              <a16:creationId xmlns="" xmlns:a16="http://schemas.microsoft.com/office/drawing/2014/main" id="{00000000-0008-0000-0400-0000A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71" name="TextBox 6770">
          <a:extLst>
            <a:ext uri="{FF2B5EF4-FFF2-40B4-BE49-F238E27FC236}">
              <a16:creationId xmlns="" xmlns:a16="http://schemas.microsoft.com/office/drawing/2014/main" id="{00000000-0008-0000-0400-0000A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72" name="TextBox 6771">
          <a:extLst>
            <a:ext uri="{FF2B5EF4-FFF2-40B4-BE49-F238E27FC236}">
              <a16:creationId xmlns="" xmlns:a16="http://schemas.microsoft.com/office/drawing/2014/main" id="{00000000-0008-0000-0400-0000A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73" name="TextBox 6772">
          <a:extLst>
            <a:ext uri="{FF2B5EF4-FFF2-40B4-BE49-F238E27FC236}">
              <a16:creationId xmlns="" xmlns:a16="http://schemas.microsoft.com/office/drawing/2014/main" id="{00000000-0008-0000-0400-0000A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74" name="TextBox 6773">
          <a:extLst>
            <a:ext uri="{FF2B5EF4-FFF2-40B4-BE49-F238E27FC236}">
              <a16:creationId xmlns="" xmlns:a16="http://schemas.microsoft.com/office/drawing/2014/main" id="{00000000-0008-0000-0400-0000A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75" name="TextBox 6774">
          <a:extLst>
            <a:ext uri="{FF2B5EF4-FFF2-40B4-BE49-F238E27FC236}">
              <a16:creationId xmlns="" xmlns:a16="http://schemas.microsoft.com/office/drawing/2014/main" id="{00000000-0008-0000-0400-0000A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76" name="TextBox 6775">
          <a:extLst>
            <a:ext uri="{FF2B5EF4-FFF2-40B4-BE49-F238E27FC236}">
              <a16:creationId xmlns="" xmlns:a16="http://schemas.microsoft.com/office/drawing/2014/main" id="{00000000-0008-0000-0400-0000B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77" name="TextBox 6776">
          <a:extLst>
            <a:ext uri="{FF2B5EF4-FFF2-40B4-BE49-F238E27FC236}">
              <a16:creationId xmlns="" xmlns:a16="http://schemas.microsoft.com/office/drawing/2014/main" id="{00000000-0008-0000-0400-0000B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78" name="TextBox 6777">
          <a:extLst>
            <a:ext uri="{FF2B5EF4-FFF2-40B4-BE49-F238E27FC236}">
              <a16:creationId xmlns="" xmlns:a16="http://schemas.microsoft.com/office/drawing/2014/main" id="{00000000-0008-0000-0400-0000B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79" name="TextBox 6778">
          <a:extLst>
            <a:ext uri="{FF2B5EF4-FFF2-40B4-BE49-F238E27FC236}">
              <a16:creationId xmlns="" xmlns:a16="http://schemas.microsoft.com/office/drawing/2014/main" id="{00000000-0008-0000-0400-0000B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80" name="TextBox 6779">
          <a:extLst>
            <a:ext uri="{FF2B5EF4-FFF2-40B4-BE49-F238E27FC236}">
              <a16:creationId xmlns="" xmlns:a16="http://schemas.microsoft.com/office/drawing/2014/main" id="{00000000-0008-0000-0400-0000B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81" name="TextBox 6780">
          <a:extLst>
            <a:ext uri="{FF2B5EF4-FFF2-40B4-BE49-F238E27FC236}">
              <a16:creationId xmlns="" xmlns:a16="http://schemas.microsoft.com/office/drawing/2014/main" id="{00000000-0008-0000-0400-0000B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82" name="TextBox 6781">
          <a:extLst>
            <a:ext uri="{FF2B5EF4-FFF2-40B4-BE49-F238E27FC236}">
              <a16:creationId xmlns="" xmlns:a16="http://schemas.microsoft.com/office/drawing/2014/main" id="{00000000-0008-0000-0400-0000B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83" name="TextBox 6782">
          <a:extLst>
            <a:ext uri="{FF2B5EF4-FFF2-40B4-BE49-F238E27FC236}">
              <a16:creationId xmlns="" xmlns:a16="http://schemas.microsoft.com/office/drawing/2014/main" id="{00000000-0008-0000-0400-0000B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84" name="TextBox 6783">
          <a:extLst>
            <a:ext uri="{FF2B5EF4-FFF2-40B4-BE49-F238E27FC236}">
              <a16:creationId xmlns="" xmlns:a16="http://schemas.microsoft.com/office/drawing/2014/main" id="{00000000-0008-0000-0400-0000B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85" name="TextBox 6784">
          <a:extLst>
            <a:ext uri="{FF2B5EF4-FFF2-40B4-BE49-F238E27FC236}">
              <a16:creationId xmlns="" xmlns:a16="http://schemas.microsoft.com/office/drawing/2014/main" id="{00000000-0008-0000-0400-0000B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86" name="TextBox 6785">
          <a:extLst>
            <a:ext uri="{FF2B5EF4-FFF2-40B4-BE49-F238E27FC236}">
              <a16:creationId xmlns="" xmlns:a16="http://schemas.microsoft.com/office/drawing/2014/main" id="{00000000-0008-0000-0400-0000B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87" name="TextBox 6786">
          <a:extLst>
            <a:ext uri="{FF2B5EF4-FFF2-40B4-BE49-F238E27FC236}">
              <a16:creationId xmlns="" xmlns:a16="http://schemas.microsoft.com/office/drawing/2014/main" id="{00000000-0008-0000-0400-0000B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88" name="TextBox 6787">
          <a:extLst>
            <a:ext uri="{FF2B5EF4-FFF2-40B4-BE49-F238E27FC236}">
              <a16:creationId xmlns="" xmlns:a16="http://schemas.microsoft.com/office/drawing/2014/main" id="{00000000-0008-0000-0400-0000B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89" name="TextBox 6788">
          <a:extLst>
            <a:ext uri="{FF2B5EF4-FFF2-40B4-BE49-F238E27FC236}">
              <a16:creationId xmlns="" xmlns:a16="http://schemas.microsoft.com/office/drawing/2014/main" id="{00000000-0008-0000-0400-0000B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90" name="TextBox 6789">
          <a:extLst>
            <a:ext uri="{FF2B5EF4-FFF2-40B4-BE49-F238E27FC236}">
              <a16:creationId xmlns="" xmlns:a16="http://schemas.microsoft.com/office/drawing/2014/main" id="{00000000-0008-0000-0400-0000B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91" name="TextBox 6790">
          <a:extLst>
            <a:ext uri="{FF2B5EF4-FFF2-40B4-BE49-F238E27FC236}">
              <a16:creationId xmlns="" xmlns:a16="http://schemas.microsoft.com/office/drawing/2014/main" id="{00000000-0008-0000-0400-0000B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792" name="TextBox 6791">
          <a:extLst>
            <a:ext uri="{FF2B5EF4-FFF2-40B4-BE49-F238E27FC236}">
              <a16:creationId xmlns="" xmlns:a16="http://schemas.microsoft.com/office/drawing/2014/main" id="{00000000-0008-0000-0400-0000C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793" name="TextBox 6792">
          <a:extLst>
            <a:ext uri="{FF2B5EF4-FFF2-40B4-BE49-F238E27FC236}">
              <a16:creationId xmlns="" xmlns:a16="http://schemas.microsoft.com/office/drawing/2014/main" id="{00000000-0008-0000-0400-0000C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794" name="TextBox 6793">
          <a:extLst>
            <a:ext uri="{FF2B5EF4-FFF2-40B4-BE49-F238E27FC236}">
              <a16:creationId xmlns="" xmlns:a16="http://schemas.microsoft.com/office/drawing/2014/main" id="{00000000-0008-0000-0400-0000C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95" name="TextBox 6794">
          <a:extLst>
            <a:ext uri="{FF2B5EF4-FFF2-40B4-BE49-F238E27FC236}">
              <a16:creationId xmlns="" xmlns:a16="http://schemas.microsoft.com/office/drawing/2014/main" id="{00000000-0008-0000-0400-0000C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796" name="TextBox 6795">
          <a:extLst>
            <a:ext uri="{FF2B5EF4-FFF2-40B4-BE49-F238E27FC236}">
              <a16:creationId xmlns="" xmlns:a16="http://schemas.microsoft.com/office/drawing/2014/main" id="{00000000-0008-0000-0400-0000C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97" name="TextBox 6796">
          <a:extLst>
            <a:ext uri="{FF2B5EF4-FFF2-40B4-BE49-F238E27FC236}">
              <a16:creationId xmlns="" xmlns:a16="http://schemas.microsoft.com/office/drawing/2014/main" id="{00000000-0008-0000-0400-0000C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798" name="TextBox 6797">
          <a:extLst>
            <a:ext uri="{FF2B5EF4-FFF2-40B4-BE49-F238E27FC236}">
              <a16:creationId xmlns="" xmlns:a16="http://schemas.microsoft.com/office/drawing/2014/main" id="{00000000-0008-0000-0400-0000C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799" name="TextBox 6798">
          <a:extLst>
            <a:ext uri="{FF2B5EF4-FFF2-40B4-BE49-F238E27FC236}">
              <a16:creationId xmlns="" xmlns:a16="http://schemas.microsoft.com/office/drawing/2014/main" id="{00000000-0008-0000-0400-0000C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00" name="TextBox 6799">
          <a:extLst>
            <a:ext uri="{FF2B5EF4-FFF2-40B4-BE49-F238E27FC236}">
              <a16:creationId xmlns="" xmlns:a16="http://schemas.microsoft.com/office/drawing/2014/main" id="{00000000-0008-0000-0400-0000C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01" name="TextBox 6800">
          <a:extLst>
            <a:ext uri="{FF2B5EF4-FFF2-40B4-BE49-F238E27FC236}">
              <a16:creationId xmlns="" xmlns:a16="http://schemas.microsoft.com/office/drawing/2014/main" id="{00000000-0008-0000-0400-0000C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02" name="TextBox 6801">
          <a:extLst>
            <a:ext uri="{FF2B5EF4-FFF2-40B4-BE49-F238E27FC236}">
              <a16:creationId xmlns="" xmlns:a16="http://schemas.microsoft.com/office/drawing/2014/main" id="{00000000-0008-0000-0400-0000C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03" name="TextBox 6802">
          <a:extLst>
            <a:ext uri="{FF2B5EF4-FFF2-40B4-BE49-F238E27FC236}">
              <a16:creationId xmlns="" xmlns:a16="http://schemas.microsoft.com/office/drawing/2014/main" id="{00000000-0008-0000-0400-0000C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04" name="TextBox 6803">
          <a:extLst>
            <a:ext uri="{FF2B5EF4-FFF2-40B4-BE49-F238E27FC236}">
              <a16:creationId xmlns="" xmlns:a16="http://schemas.microsoft.com/office/drawing/2014/main" id="{00000000-0008-0000-0400-0000C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05" name="TextBox 6804">
          <a:extLst>
            <a:ext uri="{FF2B5EF4-FFF2-40B4-BE49-F238E27FC236}">
              <a16:creationId xmlns="" xmlns:a16="http://schemas.microsoft.com/office/drawing/2014/main" id="{00000000-0008-0000-0400-0000C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06" name="TextBox 6805">
          <a:extLst>
            <a:ext uri="{FF2B5EF4-FFF2-40B4-BE49-F238E27FC236}">
              <a16:creationId xmlns="" xmlns:a16="http://schemas.microsoft.com/office/drawing/2014/main" id="{00000000-0008-0000-0400-0000C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07" name="TextBox 6806">
          <a:extLst>
            <a:ext uri="{FF2B5EF4-FFF2-40B4-BE49-F238E27FC236}">
              <a16:creationId xmlns="" xmlns:a16="http://schemas.microsoft.com/office/drawing/2014/main" id="{00000000-0008-0000-0400-0000C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08" name="TextBox 6807">
          <a:extLst>
            <a:ext uri="{FF2B5EF4-FFF2-40B4-BE49-F238E27FC236}">
              <a16:creationId xmlns="" xmlns:a16="http://schemas.microsoft.com/office/drawing/2014/main" id="{00000000-0008-0000-0400-0000D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09" name="TextBox 6808">
          <a:extLst>
            <a:ext uri="{FF2B5EF4-FFF2-40B4-BE49-F238E27FC236}">
              <a16:creationId xmlns="" xmlns:a16="http://schemas.microsoft.com/office/drawing/2014/main" id="{00000000-0008-0000-0400-0000D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10" name="TextBox 6809">
          <a:extLst>
            <a:ext uri="{FF2B5EF4-FFF2-40B4-BE49-F238E27FC236}">
              <a16:creationId xmlns="" xmlns:a16="http://schemas.microsoft.com/office/drawing/2014/main" id="{00000000-0008-0000-0400-0000D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11" name="TextBox 6810">
          <a:extLst>
            <a:ext uri="{FF2B5EF4-FFF2-40B4-BE49-F238E27FC236}">
              <a16:creationId xmlns="" xmlns:a16="http://schemas.microsoft.com/office/drawing/2014/main" id="{00000000-0008-0000-0400-0000D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12" name="TextBox 6811">
          <a:extLst>
            <a:ext uri="{FF2B5EF4-FFF2-40B4-BE49-F238E27FC236}">
              <a16:creationId xmlns="" xmlns:a16="http://schemas.microsoft.com/office/drawing/2014/main" id="{00000000-0008-0000-0400-0000D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13" name="TextBox 6812">
          <a:extLst>
            <a:ext uri="{FF2B5EF4-FFF2-40B4-BE49-F238E27FC236}">
              <a16:creationId xmlns="" xmlns:a16="http://schemas.microsoft.com/office/drawing/2014/main" id="{00000000-0008-0000-0400-0000D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14" name="TextBox 6813">
          <a:extLst>
            <a:ext uri="{FF2B5EF4-FFF2-40B4-BE49-F238E27FC236}">
              <a16:creationId xmlns="" xmlns:a16="http://schemas.microsoft.com/office/drawing/2014/main" id="{00000000-0008-0000-0400-0000D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15" name="TextBox 6814">
          <a:extLst>
            <a:ext uri="{FF2B5EF4-FFF2-40B4-BE49-F238E27FC236}">
              <a16:creationId xmlns="" xmlns:a16="http://schemas.microsoft.com/office/drawing/2014/main" id="{00000000-0008-0000-0400-0000D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16" name="TextBox 6815">
          <a:extLst>
            <a:ext uri="{FF2B5EF4-FFF2-40B4-BE49-F238E27FC236}">
              <a16:creationId xmlns="" xmlns:a16="http://schemas.microsoft.com/office/drawing/2014/main" id="{00000000-0008-0000-0400-0000D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17" name="TextBox 6816">
          <a:extLst>
            <a:ext uri="{FF2B5EF4-FFF2-40B4-BE49-F238E27FC236}">
              <a16:creationId xmlns="" xmlns:a16="http://schemas.microsoft.com/office/drawing/2014/main" id="{00000000-0008-0000-0400-0000D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18" name="TextBox 6817">
          <a:extLst>
            <a:ext uri="{FF2B5EF4-FFF2-40B4-BE49-F238E27FC236}">
              <a16:creationId xmlns="" xmlns:a16="http://schemas.microsoft.com/office/drawing/2014/main" id="{00000000-0008-0000-0400-0000D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19" name="TextBox 6818">
          <a:extLst>
            <a:ext uri="{FF2B5EF4-FFF2-40B4-BE49-F238E27FC236}">
              <a16:creationId xmlns="" xmlns:a16="http://schemas.microsoft.com/office/drawing/2014/main" id="{00000000-0008-0000-0400-0000D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20" name="TextBox 6819">
          <a:extLst>
            <a:ext uri="{FF2B5EF4-FFF2-40B4-BE49-F238E27FC236}">
              <a16:creationId xmlns="" xmlns:a16="http://schemas.microsoft.com/office/drawing/2014/main" id="{00000000-0008-0000-0400-0000D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21" name="TextBox 6820">
          <a:extLst>
            <a:ext uri="{FF2B5EF4-FFF2-40B4-BE49-F238E27FC236}">
              <a16:creationId xmlns="" xmlns:a16="http://schemas.microsoft.com/office/drawing/2014/main" id="{00000000-0008-0000-0400-0000D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22" name="TextBox 6821">
          <a:extLst>
            <a:ext uri="{FF2B5EF4-FFF2-40B4-BE49-F238E27FC236}">
              <a16:creationId xmlns="" xmlns:a16="http://schemas.microsoft.com/office/drawing/2014/main" id="{00000000-0008-0000-0400-0000D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23" name="TextBox 6822">
          <a:extLst>
            <a:ext uri="{FF2B5EF4-FFF2-40B4-BE49-F238E27FC236}">
              <a16:creationId xmlns="" xmlns:a16="http://schemas.microsoft.com/office/drawing/2014/main" id="{00000000-0008-0000-0400-0000D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24" name="TextBox 6823">
          <a:extLst>
            <a:ext uri="{FF2B5EF4-FFF2-40B4-BE49-F238E27FC236}">
              <a16:creationId xmlns="" xmlns:a16="http://schemas.microsoft.com/office/drawing/2014/main" id="{00000000-0008-0000-0400-0000E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25" name="TextBox 6824">
          <a:extLst>
            <a:ext uri="{FF2B5EF4-FFF2-40B4-BE49-F238E27FC236}">
              <a16:creationId xmlns="" xmlns:a16="http://schemas.microsoft.com/office/drawing/2014/main" id="{00000000-0008-0000-0400-0000E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26" name="TextBox 6825">
          <a:extLst>
            <a:ext uri="{FF2B5EF4-FFF2-40B4-BE49-F238E27FC236}">
              <a16:creationId xmlns="" xmlns:a16="http://schemas.microsoft.com/office/drawing/2014/main" id="{00000000-0008-0000-0400-0000E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27" name="TextBox 6826">
          <a:extLst>
            <a:ext uri="{FF2B5EF4-FFF2-40B4-BE49-F238E27FC236}">
              <a16:creationId xmlns="" xmlns:a16="http://schemas.microsoft.com/office/drawing/2014/main" id="{00000000-0008-0000-0400-0000E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28" name="TextBox 6827">
          <a:extLst>
            <a:ext uri="{FF2B5EF4-FFF2-40B4-BE49-F238E27FC236}">
              <a16:creationId xmlns="" xmlns:a16="http://schemas.microsoft.com/office/drawing/2014/main" id="{00000000-0008-0000-0400-0000E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29" name="TextBox 6828">
          <a:extLst>
            <a:ext uri="{FF2B5EF4-FFF2-40B4-BE49-F238E27FC236}">
              <a16:creationId xmlns="" xmlns:a16="http://schemas.microsoft.com/office/drawing/2014/main" id="{00000000-0008-0000-0400-0000E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30" name="TextBox 6829">
          <a:extLst>
            <a:ext uri="{FF2B5EF4-FFF2-40B4-BE49-F238E27FC236}">
              <a16:creationId xmlns="" xmlns:a16="http://schemas.microsoft.com/office/drawing/2014/main" id="{00000000-0008-0000-0400-0000E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31" name="TextBox 6830">
          <a:extLst>
            <a:ext uri="{FF2B5EF4-FFF2-40B4-BE49-F238E27FC236}">
              <a16:creationId xmlns="" xmlns:a16="http://schemas.microsoft.com/office/drawing/2014/main" id="{00000000-0008-0000-0400-0000E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32" name="TextBox 6831">
          <a:extLst>
            <a:ext uri="{FF2B5EF4-FFF2-40B4-BE49-F238E27FC236}">
              <a16:creationId xmlns="" xmlns:a16="http://schemas.microsoft.com/office/drawing/2014/main" id="{00000000-0008-0000-0400-0000E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33" name="TextBox 6832">
          <a:extLst>
            <a:ext uri="{FF2B5EF4-FFF2-40B4-BE49-F238E27FC236}">
              <a16:creationId xmlns="" xmlns:a16="http://schemas.microsoft.com/office/drawing/2014/main" id="{00000000-0008-0000-0400-0000E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34" name="TextBox 6833">
          <a:extLst>
            <a:ext uri="{FF2B5EF4-FFF2-40B4-BE49-F238E27FC236}">
              <a16:creationId xmlns="" xmlns:a16="http://schemas.microsoft.com/office/drawing/2014/main" id="{00000000-0008-0000-0400-0000E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35" name="TextBox 6834">
          <a:extLst>
            <a:ext uri="{FF2B5EF4-FFF2-40B4-BE49-F238E27FC236}">
              <a16:creationId xmlns="" xmlns:a16="http://schemas.microsoft.com/office/drawing/2014/main" id="{00000000-0008-0000-0400-0000E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36" name="TextBox 6835">
          <a:extLst>
            <a:ext uri="{FF2B5EF4-FFF2-40B4-BE49-F238E27FC236}">
              <a16:creationId xmlns="" xmlns:a16="http://schemas.microsoft.com/office/drawing/2014/main" id="{00000000-0008-0000-0400-0000E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37" name="TextBox 6836">
          <a:extLst>
            <a:ext uri="{FF2B5EF4-FFF2-40B4-BE49-F238E27FC236}">
              <a16:creationId xmlns="" xmlns:a16="http://schemas.microsoft.com/office/drawing/2014/main" id="{00000000-0008-0000-0400-0000E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38" name="TextBox 6837">
          <a:extLst>
            <a:ext uri="{FF2B5EF4-FFF2-40B4-BE49-F238E27FC236}">
              <a16:creationId xmlns="" xmlns:a16="http://schemas.microsoft.com/office/drawing/2014/main" id="{00000000-0008-0000-0400-0000E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39" name="TextBox 6838">
          <a:extLst>
            <a:ext uri="{FF2B5EF4-FFF2-40B4-BE49-F238E27FC236}">
              <a16:creationId xmlns="" xmlns:a16="http://schemas.microsoft.com/office/drawing/2014/main" id="{00000000-0008-0000-0400-0000E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40" name="TextBox 6839">
          <a:extLst>
            <a:ext uri="{FF2B5EF4-FFF2-40B4-BE49-F238E27FC236}">
              <a16:creationId xmlns="" xmlns:a16="http://schemas.microsoft.com/office/drawing/2014/main" id="{00000000-0008-0000-0400-0000F0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41" name="TextBox 6840">
          <a:extLst>
            <a:ext uri="{FF2B5EF4-FFF2-40B4-BE49-F238E27FC236}">
              <a16:creationId xmlns="" xmlns:a16="http://schemas.microsoft.com/office/drawing/2014/main" id="{00000000-0008-0000-0400-0000F1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42" name="TextBox 6841">
          <a:extLst>
            <a:ext uri="{FF2B5EF4-FFF2-40B4-BE49-F238E27FC236}">
              <a16:creationId xmlns="" xmlns:a16="http://schemas.microsoft.com/office/drawing/2014/main" id="{00000000-0008-0000-0400-0000F2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43" name="TextBox 6842">
          <a:extLst>
            <a:ext uri="{FF2B5EF4-FFF2-40B4-BE49-F238E27FC236}">
              <a16:creationId xmlns="" xmlns:a16="http://schemas.microsoft.com/office/drawing/2014/main" id="{00000000-0008-0000-0400-0000F3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44" name="TextBox 6843">
          <a:extLst>
            <a:ext uri="{FF2B5EF4-FFF2-40B4-BE49-F238E27FC236}">
              <a16:creationId xmlns="" xmlns:a16="http://schemas.microsoft.com/office/drawing/2014/main" id="{00000000-0008-0000-0400-0000F4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45" name="TextBox 6844">
          <a:extLst>
            <a:ext uri="{FF2B5EF4-FFF2-40B4-BE49-F238E27FC236}">
              <a16:creationId xmlns="" xmlns:a16="http://schemas.microsoft.com/office/drawing/2014/main" id="{00000000-0008-0000-0400-0000F5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46" name="TextBox 6845">
          <a:extLst>
            <a:ext uri="{FF2B5EF4-FFF2-40B4-BE49-F238E27FC236}">
              <a16:creationId xmlns="" xmlns:a16="http://schemas.microsoft.com/office/drawing/2014/main" id="{00000000-0008-0000-0400-0000F6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47" name="TextBox 6846">
          <a:extLst>
            <a:ext uri="{FF2B5EF4-FFF2-40B4-BE49-F238E27FC236}">
              <a16:creationId xmlns="" xmlns:a16="http://schemas.microsoft.com/office/drawing/2014/main" id="{00000000-0008-0000-0400-0000F7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48" name="TextBox 6847">
          <a:extLst>
            <a:ext uri="{FF2B5EF4-FFF2-40B4-BE49-F238E27FC236}">
              <a16:creationId xmlns="" xmlns:a16="http://schemas.microsoft.com/office/drawing/2014/main" id="{00000000-0008-0000-0400-0000F801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49" name="TextBox 6848">
          <a:extLst>
            <a:ext uri="{FF2B5EF4-FFF2-40B4-BE49-F238E27FC236}">
              <a16:creationId xmlns="" xmlns:a16="http://schemas.microsoft.com/office/drawing/2014/main" id="{00000000-0008-0000-0400-0000F901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50" name="TextBox 6849">
          <a:extLst>
            <a:ext uri="{FF2B5EF4-FFF2-40B4-BE49-F238E27FC236}">
              <a16:creationId xmlns="" xmlns:a16="http://schemas.microsoft.com/office/drawing/2014/main" id="{00000000-0008-0000-0400-0000FA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51" name="TextBox 6850">
          <a:extLst>
            <a:ext uri="{FF2B5EF4-FFF2-40B4-BE49-F238E27FC236}">
              <a16:creationId xmlns="" xmlns:a16="http://schemas.microsoft.com/office/drawing/2014/main" id="{00000000-0008-0000-0400-0000FB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52" name="TextBox 6851">
          <a:extLst>
            <a:ext uri="{FF2B5EF4-FFF2-40B4-BE49-F238E27FC236}">
              <a16:creationId xmlns="" xmlns:a16="http://schemas.microsoft.com/office/drawing/2014/main" id="{00000000-0008-0000-0400-0000FC01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53" name="TextBox 6852">
          <a:extLst>
            <a:ext uri="{FF2B5EF4-FFF2-40B4-BE49-F238E27FC236}">
              <a16:creationId xmlns="" xmlns:a16="http://schemas.microsoft.com/office/drawing/2014/main" id="{00000000-0008-0000-0400-0000FD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54" name="TextBox 6853">
          <a:extLst>
            <a:ext uri="{FF2B5EF4-FFF2-40B4-BE49-F238E27FC236}">
              <a16:creationId xmlns="" xmlns:a16="http://schemas.microsoft.com/office/drawing/2014/main" id="{00000000-0008-0000-0400-0000FE01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55" name="TextBox 6854">
          <a:extLst>
            <a:ext uri="{FF2B5EF4-FFF2-40B4-BE49-F238E27FC236}">
              <a16:creationId xmlns="" xmlns:a16="http://schemas.microsoft.com/office/drawing/2014/main" id="{00000000-0008-0000-0400-0000FF01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56" name="TextBox 6855">
          <a:extLst>
            <a:ext uri="{FF2B5EF4-FFF2-40B4-BE49-F238E27FC236}">
              <a16:creationId xmlns="" xmlns:a16="http://schemas.microsoft.com/office/drawing/2014/main" id="{00000000-0008-0000-0400-000000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57" name="TextBox 6856">
          <a:extLst>
            <a:ext uri="{FF2B5EF4-FFF2-40B4-BE49-F238E27FC236}">
              <a16:creationId xmlns="" xmlns:a16="http://schemas.microsoft.com/office/drawing/2014/main" id="{00000000-0008-0000-0400-000001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58" name="TextBox 6857">
          <a:extLst>
            <a:ext uri="{FF2B5EF4-FFF2-40B4-BE49-F238E27FC236}">
              <a16:creationId xmlns="" xmlns:a16="http://schemas.microsoft.com/office/drawing/2014/main" id="{00000000-0008-0000-0400-000002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59" name="TextBox 6858">
          <a:extLst>
            <a:ext uri="{FF2B5EF4-FFF2-40B4-BE49-F238E27FC236}">
              <a16:creationId xmlns="" xmlns:a16="http://schemas.microsoft.com/office/drawing/2014/main" id="{00000000-0008-0000-0400-000003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60" name="TextBox 6859">
          <a:extLst>
            <a:ext uri="{FF2B5EF4-FFF2-40B4-BE49-F238E27FC236}">
              <a16:creationId xmlns="" xmlns:a16="http://schemas.microsoft.com/office/drawing/2014/main" id="{00000000-0008-0000-0400-000004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61" name="TextBox 6860">
          <a:extLst>
            <a:ext uri="{FF2B5EF4-FFF2-40B4-BE49-F238E27FC236}">
              <a16:creationId xmlns="" xmlns:a16="http://schemas.microsoft.com/office/drawing/2014/main" id="{00000000-0008-0000-0400-000005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62" name="TextBox 6861">
          <a:extLst>
            <a:ext uri="{FF2B5EF4-FFF2-40B4-BE49-F238E27FC236}">
              <a16:creationId xmlns="" xmlns:a16="http://schemas.microsoft.com/office/drawing/2014/main" id="{00000000-0008-0000-0400-000006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63" name="TextBox 6862">
          <a:extLst>
            <a:ext uri="{FF2B5EF4-FFF2-40B4-BE49-F238E27FC236}">
              <a16:creationId xmlns="" xmlns:a16="http://schemas.microsoft.com/office/drawing/2014/main" id="{00000000-0008-0000-0400-000007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64" name="TextBox 6863">
          <a:extLst>
            <a:ext uri="{FF2B5EF4-FFF2-40B4-BE49-F238E27FC236}">
              <a16:creationId xmlns="" xmlns:a16="http://schemas.microsoft.com/office/drawing/2014/main" id="{00000000-0008-0000-0400-000008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65" name="TextBox 6864">
          <a:extLst>
            <a:ext uri="{FF2B5EF4-FFF2-40B4-BE49-F238E27FC236}">
              <a16:creationId xmlns="" xmlns:a16="http://schemas.microsoft.com/office/drawing/2014/main" id="{00000000-0008-0000-0400-000009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66" name="TextBox 6865">
          <a:extLst>
            <a:ext uri="{FF2B5EF4-FFF2-40B4-BE49-F238E27FC236}">
              <a16:creationId xmlns="" xmlns:a16="http://schemas.microsoft.com/office/drawing/2014/main" id="{00000000-0008-0000-0400-00000A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67" name="TextBox 6866">
          <a:extLst>
            <a:ext uri="{FF2B5EF4-FFF2-40B4-BE49-F238E27FC236}">
              <a16:creationId xmlns="" xmlns:a16="http://schemas.microsoft.com/office/drawing/2014/main" id="{00000000-0008-0000-0400-00000B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68" name="TextBox 6867">
          <a:extLst>
            <a:ext uri="{FF2B5EF4-FFF2-40B4-BE49-F238E27FC236}">
              <a16:creationId xmlns="" xmlns:a16="http://schemas.microsoft.com/office/drawing/2014/main" id="{00000000-0008-0000-0400-00000C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69" name="TextBox 6868">
          <a:extLst>
            <a:ext uri="{FF2B5EF4-FFF2-40B4-BE49-F238E27FC236}">
              <a16:creationId xmlns="" xmlns:a16="http://schemas.microsoft.com/office/drawing/2014/main" id="{00000000-0008-0000-0400-00000D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70" name="TextBox 6869">
          <a:extLst>
            <a:ext uri="{FF2B5EF4-FFF2-40B4-BE49-F238E27FC236}">
              <a16:creationId xmlns="" xmlns:a16="http://schemas.microsoft.com/office/drawing/2014/main" id="{00000000-0008-0000-0400-00000E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71" name="TextBox 6870">
          <a:extLst>
            <a:ext uri="{FF2B5EF4-FFF2-40B4-BE49-F238E27FC236}">
              <a16:creationId xmlns="" xmlns:a16="http://schemas.microsoft.com/office/drawing/2014/main" id="{00000000-0008-0000-0400-00000F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72" name="TextBox 6871">
          <a:extLst>
            <a:ext uri="{FF2B5EF4-FFF2-40B4-BE49-F238E27FC236}">
              <a16:creationId xmlns="" xmlns:a16="http://schemas.microsoft.com/office/drawing/2014/main" id="{00000000-0008-0000-0400-000010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73" name="TextBox 6872">
          <a:extLst>
            <a:ext uri="{FF2B5EF4-FFF2-40B4-BE49-F238E27FC236}">
              <a16:creationId xmlns="" xmlns:a16="http://schemas.microsoft.com/office/drawing/2014/main" id="{00000000-0008-0000-0400-000011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74" name="TextBox 6873">
          <a:extLst>
            <a:ext uri="{FF2B5EF4-FFF2-40B4-BE49-F238E27FC236}">
              <a16:creationId xmlns="" xmlns:a16="http://schemas.microsoft.com/office/drawing/2014/main" id="{00000000-0008-0000-0400-000012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75" name="TextBox 6874">
          <a:extLst>
            <a:ext uri="{FF2B5EF4-FFF2-40B4-BE49-F238E27FC236}">
              <a16:creationId xmlns="" xmlns:a16="http://schemas.microsoft.com/office/drawing/2014/main" id="{00000000-0008-0000-0400-000013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76" name="TextBox 6875">
          <a:extLst>
            <a:ext uri="{FF2B5EF4-FFF2-40B4-BE49-F238E27FC236}">
              <a16:creationId xmlns="" xmlns:a16="http://schemas.microsoft.com/office/drawing/2014/main" id="{00000000-0008-0000-0400-000014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77" name="TextBox 6876">
          <a:extLst>
            <a:ext uri="{FF2B5EF4-FFF2-40B4-BE49-F238E27FC236}">
              <a16:creationId xmlns="" xmlns:a16="http://schemas.microsoft.com/office/drawing/2014/main" id="{00000000-0008-0000-0400-000015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78" name="TextBox 6877">
          <a:extLst>
            <a:ext uri="{FF2B5EF4-FFF2-40B4-BE49-F238E27FC236}">
              <a16:creationId xmlns="" xmlns:a16="http://schemas.microsoft.com/office/drawing/2014/main" id="{00000000-0008-0000-0400-000016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79" name="TextBox 6878">
          <a:extLst>
            <a:ext uri="{FF2B5EF4-FFF2-40B4-BE49-F238E27FC236}">
              <a16:creationId xmlns="" xmlns:a16="http://schemas.microsoft.com/office/drawing/2014/main" id="{00000000-0008-0000-0400-000017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80" name="TextBox 6879">
          <a:extLst>
            <a:ext uri="{FF2B5EF4-FFF2-40B4-BE49-F238E27FC236}">
              <a16:creationId xmlns="" xmlns:a16="http://schemas.microsoft.com/office/drawing/2014/main" id="{00000000-0008-0000-0400-000018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81" name="TextBox 6880">
          <a:extLst>
            <a:ext uri="{FF2B5EF4-FFF2-40B4-BE49-F238E27FC236}">
              <a16:creationId xmlns="" xmlns:a16="http://schemas.microsoft.com/office/drawing/2014/main" id="{00000000-0008-0000-0400-000019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82" name="TextBox 6881">
          <a:extLst>
            <a:ext uri="{FF2B5EF4-FFF2-40B4-BE49-F238E27FC236}">
              <a16:creationId xmlns="" xmlns:a16="http://schemas.microsoft.com/office/drawing/2014/main" id="{00000000-0008-0000-0400-00001A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83" name="TextBox 6882">
          <a:extLst>
            <a:ext uri="{FF2B5EF4-FFF2-40B4-BE49-F238E27FC236}">
              <a16:creationId xmlns="" xmlns:a16="http://schemas.microsoft.com/office/drawing/2014/main" id="{00000000-0008-0000-0400-00001B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84" name="TextBox 6883">
          <a:extLst>
            <a:ext uri="{FF2B5EF4-FFF2-40B4-BE49-F238E27FC236}">
              <a16:creationId xmlns="" xmlns:a16="http://schemas.microsoft.com/office/drawing/2014/main" id="{00000000-0008-0000-0400-00001C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85" name="TextBox 6884">
          <a:extLst>
            <a:ext uri="{FF2B5EF4-FFF2-40B4-BE49-F238E27FC236}">
              <a16:creationId xmlns="" xmlns:a16="http://schemas.microsoft.com/office/drawing/2014/main" id="{00000000-0008-0000-0400-00001D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86" name="TextBox 6885">
          <a:extLst>
            <a:ext uri="{FF2B5EF4-FFF2-40B4-BE49-F238E27FC236}">
              <a16:creationId xmlns="" xmlns:a16="http://schemas.microsoft.com/office/drawing/2014/main" id="{00000000-0008-0000-0400-00001E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87" name="TextBox 6886">
          <a:extLst>
            <a:ext uri="{FF2B5EF4-FFF2-40B4-BE49-F238E27FC236}">
              <a16:creationId xmlns="" xmlns:a16="http://schemas.microsoft.com/office/drawing/2014/main" id="{00000000-0008-0000-0400-00001F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888" name="TextBox 6887">
          <a:extLst>
            <a:ext uri="{FF2B5EF4-FFF2-40B4-BE49-F238E27FC236}">
              <a16:creationId xmlns="" xmlns:a16="http://schemas.microsoft.com/office/drawing/2014/main" id="{00000000-0008-0000-0400-000020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89" name="TextBox 6888">
          <a:extLst>
            <a:ext uri="{FF2B5EF4-FFF2-40B4-BE49-F238E27FC236}">
              <a16:creationId xmlns="" xmlns:a16="http://schemas.microsoft.com/office/drawing/2014/main" id="{00000000-0008-0000-0400-000021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90" name="TextBox 6889">
          <a:extLst>
            <a:ext uri="{FF2B5EF4-FFF2-40B4-BE49-F238E27FC236}">
              <a16:creationId xmlns="" xmlns:a16="http://schemas.microsoft.com/office/drawing/2014/main" id="{00000000-0008-0000-0400-000022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91" name="TextBox 6890">
          <a:extLst>
            <a:ext uri="{FF2B5EF4-FFF2-40B4-BE49-F238E27FC236}">
              <a16:creationId xmlns="" xmlns:a16="http://schemas.microsoft.com/office/drawing/2014/main" id="{00000000-0008-0000-0400-000023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92" name="TextBox 6891">
          <a:extLst>
            <a:ext uri="{FF2B5EF4-FFF2-40B4-BE49-F238E27FC236}">
              <a16:creationId xmlns="" xmlns:a16="http://schemas.microsoft.com/office/drawing/2014/main" id="{00000000-0008-0000-0400-000024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93" name="TextBox 6892">
          <a:extLst>
            <a:ext uri="{FF2B5EF4-FFF2-40B4-BE49-F238E27FC236}">
              <a16:creationId xmlns="" xmlns:a16="http://schemas.microsoft.com/office/drawing/2014/main" id="{00000000-0008-0000-0400-000025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894" name="TextBox 6893">
          <a:extLst>
            <a:ext uri="{FF2B5EF4-FFF2-40B4-BE49-F238E27FC236}">
              <a16:creationId xmlns="" xmlns:a16="http://schemas.microsoft.com/office/drawing/2014/main" id="{00000000-0008-0000-0400-000026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895" name="TextBox 6894">
          <a:extLst>
            <a:ext uri="{FF2B5EF4-FFF2-40B4-BE49-F238E27FC236}">
              <a16:creationId xmlns="" xmlns:a16="http://schemas.microsoft.com/office/drawing/2014/main" id="{00000000-0008-0000-0400-000027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6896" name="TextBox 6895">
          <a:extLst>
            <a:ext uri="{FF2B5EF4-FFF2-40B4-BE49-F238E27FC236}">
              <a16:creationId xmlns="" xmlns:a16="http://schemas.microsoft.com/office/drawing/2014/main" id="{00000000-0008-0000-0400-00002802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897" name="TextBox 6896">
          <a:extLst>
            <a:ext uri="{FF2B5EF4-FFF2-40B4-BE49-F238E27FC236}">
              <a16:creationId xmlns="" xmlns:a16="http://schemas.microsoft.com/office/drawing/2014/main" id="{00000000-0008-0000-0400-00002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898" name="TextBox 6897">
          <a:extLst>
            <a:ext uri="{FF2B5EF4-FFF2-40B4-BE49-F238E27FC236}">
              <a16:creationId xmlns="" xmlns:a16="http://schemas.microsoft.com/office/drawing/2014/main" id="{00000000-0008-0000-0400-00002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899" name="TextBox 6898">
          <a:extLst>
            <a:ext uri="{FF2B5EF4-FFF2-40B4-BE49-F238E27FC236}">
              <a16:creationId xmlns="" xmlns:a16="http://schemas.microsoft.com/office/drawing/2014/main" id="{00000000-0008-0000-0400-00002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00" name="TextBox 6899">
          <a:extLst>
            <a:ext uri="{FF2B5EF4-FFF2-40B4-BE49-F238E27FC236}">
              <a16:creationId xmlns="" xmlns:a16="http://schemas.microsoft.com/office/drawing/2014/main" id="{00000000-0008-0000-0400-00002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01" name="TextBox 6900">
          <a:extLst>
            <a:ext uri="{FF2B5EF4-FFF2-40B4-BE49-F238E27FC236}">
              <a16:creationId xmlns="" xmlns:a16="http://schemas.microsoft.com/office/drawing/2014/main" id="{00000000-0008-0000-0400-00002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02" name="TextBox 6901">
          <a:extLst>
            <a:ext uri="{FF2B5EF4-FFF2-40B4-BE49-F238E27FC236}">
              <a16:creationId xmlns="" xmlns:a16="http://schemas.microsoft.com/office/drawing/2014/main" id="{00000000-0008-0000-0400-00002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03" name="TextBox 6902">
          <a:extLst>
            <a:ext uri="{FF2B5EF4-FFF2-40B4-BE49-F238E27FC236}">
              <a16:creationId xmlns="" xmlns:a16="http://schemas.microsoft.com/office/drawing/2014/main" id="{00000000-0008-0000-0400-00002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04" name="TextBox 6903">
          <a:extLst>
            <a:ext uri="{FF2B5EF4-FFF2-40B4-BE49-F238E27FC236}">
              <a16:creationId xmlns="" xmlns:a16="http://schemas.microsoft.com/office/drawing/2014/main" id="{00000000-0008-0000-0400-00003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05" name="TextBox 6904">
          <a:extLst>
            <a:ext uri="{FF2B5EF4-FFF2-40B4-BE49-F238E27FC236}">
              <a16:creationId xmlns="" xmlns:a16="http://schemas.microsoft.com/office/drawing/2014/main" id="{00000000-0008-0000-0400-00003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06" name="TextBox 6905">
          <a:extLst>
            <a:ext uri="{FF2B5EF4-FFF2-40B4-BE49-F238E27FC236}">
              <a16:creationId xmlns="" xmlns:a16="http://schemas.microsoft.com/office/drawing/2014/main" id="{00000000-0008-0000-0400-00003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07" name="TextBox 6906">
          <a:extLst>
            <a:ext uri="{FF2B5EF4-FFF2-40B4-BE49-F238E27FC236}">
              <a16:creationId xmlns="" xmlns:a16="http://schemas.microsoft.com/office/drawing/2014/main" id="{00000000-0008-0000-0400-00003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08" name="TextBox 6907">
          <a:extLst>
            <a:ext uri="{FF2B5EF4-FFF2-40B4-BE49-F238E27FC236}">
              <a16:creationId xmlns="" xmlns:a16="http://schemas.microsoft.com/office/drawing/2014/main" id="{00000000-0008-0000-0400-00003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09" name="TextBox 6908">
          <a:extLst>
            <a:ext uri="{FF2B5EF4-FFF2-40B4-BE49-F238E27FC236}">
              <a16:creationId xmlns="" xmlns:a16="http://schemas.microsoft.com/office/drawing/2014/main" id="{00000000-0008-0000-0400-00003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10" name="TextBox 6909">
          <a:extLst>
            <a:ext uri="{FF2B5EF4-FFF2-40B4-BE49-F238E27FC236}">
              <a16:creationId xmlns="" xmlns:a16="http://schemas.microsoft.com/office/drawing/2014/main" id="{00000000-0008-0000-0400-00003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11" name="TextBox 6910">
          <a:extLst>
            <a:ext uri="{FF2B5EF4-FFF2-40B4-BE49-F238E27FC236}">
              <a16:creationId xmlns="" xmlns:a16="http://schemas.microsoft.com/office/drawing/2014/main" id="{00000000-0008-0000-0400-00003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12" name="TextBox 6911">
          <a:extLst>
            <a:ext uri="{FF2B5EF4-FFF2-40B4-BE49-F238E27FC236}">
              <a16:creationId xmlns="" xmlns:a16="http://schemas.microsoft.com/office/drawing/2014/main" id="{00000000-0008-0000-0400-00003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13" name="TextBox 6912">
          <a:extLst>
            <a:ext uri="{FF2B5EF4-FFF2-40B4-BE49-F238E27FC236}">
              <a16:creationId xmlns="" xmlns:a16="http://schemas.microsoft.com/office/drawing/2014/main" id="{00000000-0008-0000-0400-00003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14" name="TextBox 6913">
          <a:extLst>
            <a:ext uri="{FF2B5EF4-FFF2-40B4-BE49-F238E27FC236}">
              <a16:creationId xmlns="" xmlns:a16="http://schemas.microsoft.com/office/drawing/2014/main" id="{00000000-0008-0000-0400-00003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15" name="TextBox 6914">
          <a:extLst>
            <a:ext uri="{FF2B5EF4-FFF2-40B4-BE49-F238E27FC236}">
              <a16:creationId xmlns="" xmlns:a16="http://schemas.microsoft.com/office/drawing/2014/main" id="{00000000-0008-0000-0400-00003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16" name="TextBox 6915">
          <a:extLst>
            <a:ext uri="{FF2B5EF4-FFF2-40B4-BE49-F238E27FC236}">
              <a16:creationId xmlns="" xmlns:a16="http://schemas.microsoft.com/office/drawing/2014/main" id="{00000000-0008-0000-0400-00003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17" name="TextBox 6916">
          <a:extLst>
            <a:ext uri="{FF2B5EF4-FFF2-40B4-BE49-F238E27FC236}">
              <a16:creationId xmlns="" xmlns:a16="http://schemas.microsoft.com/office/drawing/2014/main" id="{00000000-0008-0000-0400-00003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18" name="TextBox 6917">
          <a:extLst>
            <a:ext uri="{FF2B5EF4-FFF2-40B4-BE49-F238E27FC236}">
              <a16:creationId xmlns="" xmlns:a16="http://schemas.microsoft.com/office/drawing/2014/main" id="{00000000-0008-0000-0400-00003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19" name="TextBox 6918">
          <a:extLst>
            <a:ext uri="{FF2B5EF4-FFF2-40B4-BE49-F238E27FC236}">
              <a16:creationId xmlns="" xmlns:a16="http://schemas.microsoft.com/office/drawing/2014/main" id="{00000000-0008-0000-0400-00003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20" name="TextBox 6919">
          <a:extLst>
            <a:ext uri="{FF2B5EF4-FFF2-40B4-BE49-F238E27FC236}">
              <a16:creationId xmlns="" xmlns:a16="http://schemas.microsoft.com/office/drawing/2014/main" id="{00000000-0008-0000-0400-00004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21" name="TextBox 6920">
          <a:extLst>
            <a:ext uri="{FF2B5EF4-FFF2-40B4-BE49-F238E27FC236}">
              <a16:creationId xmlns="" xmlns:a16="http://schemas.microsoft.com/office/drawing/2014/main" id="{00000000-0008-0000-0400-00004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22" name="TextBox 6921">
          <a:extLst>
            <a:ext uri="{FF2B5EF4-FFF2-40B4-BE49-F238E27FC236}">
              <a16:creationId xmlns="" xmlns:a16="http://schemas.microsoft.com/office/drawing/2014/main" id="{00000000-0008-0000-0400-00004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23" name="TextBox 6922">
          <a:extLst>
            <a:ext uri="{FF2B5EF4-FFF2-40B4-BE49-F238E27FC236}">
              <a16:creationId xmlns="" xmlns:a16="http://schemas.microsoft.com/office/drawing/2014/main" id="{00000000-0008-0000-0400-00004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24" name="TextBox 6923">
          <a:extLst>
            <a:ext uri="{FF2B5EF4-FFF2-40B4-BE49-F238E27FC236}">
              <a16:creationId xmlns="" xmlns:a16="http://schemas.microsoft.com/office/drawing/2014/main" id="{00000000-0008-0000-0400-00004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25" name="TextBox 6924">
          <a:extLst>
            <a:ext uri="{FF2B5EF4-FFF2-40B4-BE49-F238E27FC236}">
              <a16:creationId xmlns="" xmlns:a16="http://schemas.microsoft.com/office/drawing/2014/main" id="{00000000-0008-0000-0400-00004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26" name="TextBox 6925">
          <a:extLst>
            <a:ext uri="{FF2B5EF4-FFF2-40B4-BE49-F238E27FC236}">
              <a16:creationId xmlns="" xmlns:a16="http://schemas.microsoft.com/office/drawing/2014/main" id="{00000000-0008-0000-0400-00004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27" name="TextBox 6926">
          <a:extLst>
            <a:ext uri="{FF2B5EF4-FFF2-40B4-BE49-F238E27FC236}">
              <a16:creationId xmlns="" xmlns:a16="http://schemas.microsoft.com/office/drawing/2014/main" id="{00000000-0008-0000-0400-00004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28" name="TextBox 6927">
          <a:extLst>
            <a:ext uri="{FF2B5EF4-FFF2-40B4-BE49-F238E27FC236}">
              <a16:creationId xmlns="" xmlns:a16="http://schemas.microsoft.com/office/drawing/2014/main" id="{00000000-0008-0000-0400-00004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29" name="TextBox 6928">
          <a:extLst>
            <a:ext uri="{FF2B5EF4-FFF2-40B4-BE49-F238E27FC236}">
              <a16:creationId xmlns="" xmlns:a16="http://schemas.microsoft.com/office/drawing/2014/main" id="{00000000-0008-0000-0400-00004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30" name="TextBox 6929">
          <a:extLst>
            <a:ext uri="{FF2B5EF4-FFF2-40B4-BE49-F238E27FC236}">
              <a16:creationId xmlns="" xmlns:a16="http://schemas.microsoft.com/office/drawing/2014/main" id="{00000000-0008-0000-0400-00004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31" name="TextBox 6930">
          <a:extLst>
            <a:ext uri="{FF2B5EF4-FFF2-40B4-BE49-F238E27FC236}">
              <a16:creationId xmlns="" xmlns:a16="http://schemas.microsoft.com/office/drawing/2014/main" id="{00000000-0008-0000-0400-00004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32" name="TextBox 6931">
          <a:extLst>
            <a:ext uri="{FF2B5EF4-FFF2-40B4-BE49-F238E27FC236}">
              <a16:creationId xmlns="" xmlns:a16="http://schemas.microsoft.com/office/drawing/2014/main" id="{00000000-0008-0000-0400-00004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33" name="TextBox 6932">
          <a:extLst>
            <a:ext uri="{FF2B5EF4-FFF2-40B4-BE49-F238E27FC236}">
              <a16:creationId xmlns="" xmlns:a16="http://schemas.microsoft.com/office/drawing/2014/main" id="{00000000-0008-0000-0400-00004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34" name="TextBox 6933">
          <a:extLst>
            <a:ext uri="{FF2B5EF4-FFF2-40B4-BE49-F238E27FC236}">
              <a16:creationId xmlns="" xmlns:a16="http://schemas.microsoft.com/office/drawing/2014/main" id="{00000000-0008-0000-0400-00004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35" name="TextBox 6934">
          <a:extLst>
            <a:ext uri="{FF2B5EF4-FFF2-40B4-BE49-F238E27FC236}">
              <a16:creationId xmlns="" xmlns:a16="http://schemas.microsoft.com/office/drawing/2014/main" id="{00000000-0008-0000-0400-00004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36" name="TextBox 6935">
          <a:extLst>
            <a:ext uri="{FF2B5EF4-FFF2-40B4-BE49-F238E27FC236}">
              <a16:creationId xmlns="" xmlns:a16="http://schemas.microsoft.com/office/drawing/2014/main" id="{00000000-0008-0000-0400-00005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37" name="TextBox 6936">
          <a:extLst>
            <a:ext uri="{FF2B5EF4-FFF2-40B4-BE49-F238E27FC236}">
              <a16:creationId xmlns="" xmlns:a16="http://schemas.microsoft.com/office/drawing/2014/main" id="{00000000-0008-0000-0400-00005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38" name="TextBox 6937">
          <a:extLst>
            <a:ext uri="{FF2B5EF4-FFF2-40B4-BE49-F238E27FC236}">
              <a16:creationId xmlns="" xmlns:a16="http://schemas.microsoft.com/office/drawing/2014/main" id="{00000000-0008-0000-0400-00005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39" name="TextBox 6938">
          <a:extLst>
            <a:ext uri="{FF2B5EF4-FFF2-40B4-BE49-F238E27FC236}">
              <a16:creationId xmlns="" xmlns:a16="http://schemas.microsoft.com/office/drawing/2014/main" id="{00000000-0008-0000-0400-00005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40" name="TextBox 6939">
          <a:extLst>
            <a:ext uri="{FF2B5EF4-FFF2-40B4-BE49-F238E27FC236}">
              <a16:creationId xmlns="" xmlns:a16="http://schemas.microsoft.com/office/drawing/2014/main" id="{00000000-0008-0000-0400-00005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41" name="TextBox 6940">
          <a:extLst>
            <a:ext uri="{FF2B5EF4-FFF2-40B4-BE49-F238E27FC236}">
              <a16:creationId xmlns="" xmlns:a16="http://schemas.microsoft.com/office/drawing/2014/main" id="{00000000-0008-0000-0400-00005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42" name="TextBox 6941">
          <a:extLst>
            <a:ext uri="{FF2B5EF4-FFF2-40B4-BE49-F238E27FC236}">
              <a16:creationId xmlns="" xmlns:a16="http://schemas.microsoft.com/office/drawing/2014/main" id="{00000000-0008-0000-0400-00005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43" name="TextBox 6942">
          <a:extLst>
            <a:ext uri="{FF2B5EF4-FFF2-40B4-BE49-F238E27FC236}">
              <a16:creationId xmlns="" xmlns:a16="http://schemas.microsoft.com/office/drawing/2014/main" id="{00000000-0008-0000-0400-00005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44" name="TextBox 6943">
          <a:extLst>
            <a:ext uri="{FF2B5EF4-FFF2-40B4-BE49-F238E27FC236}">
              <a16:creationId xmlns="" xmlns:a16="http://schemas.microsoft.com/office/drawing/2014/main" id="{00000000-0008-0000-0400-00005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45" name="TextBox 6944">
          <a:extLst>
            <a:ext uri="{FF2B5EF4-FFF2-40B4-BE49-F238E27FC236}">
              <a16:creationId xmlns="" xmlns:a16="http://schemas.microsoft.com/office/drawing/2014/main" id="{00000000-0008-0000-0400-00005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46" name="TextBox 6945">
          <a:extLst>
            <a:ext uri="{FF2B5EF4-FFF2-40B4-BE49-F238E27FC236}">
              <a16:creationId xmlns="" xmlns:a16="http://schemas.microsoft.com/office/drawing/2014/main" id="{00000000-0008-0000-0400-00005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47" name="TextBox 6946">
          <a:extLst>
            <a:ext uri="{FF2B5EF4-FFF2-40B4-BE49-F238E27FC236}">
              <a16:creationId xmlns="" xmlns:a16="http://schemas.microsoft.com/office/drawing/2014/main" id="{00000000-0008-0000-0400-00005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48" name="TextBox 6947">
          <a:extLst>
            <a:ext uri="{FF2B5EF4-FFF2-40B4-BE49-F238E27FC236}">
              <a16:creationId xmlns="" xmlns:a16="http://schemas.microsoft.com/office/drawing/2014/main" id="{00000000-0008-0000-0400-00005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49" name="TextBox 6948">
          <a:extLst>
            <a:ext uri="{FF2B5EF4-FFF2-40B4-BE49-F238E27FC236}">
              <a16:creationId xmlns="" xmlns:a16="http://schemas.microsoft.com/office/drawing/2014/main" id="{00000000-0008-0000-0400-00005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50" name="TextBox 6949">
          <a:extLst>
            <a:ext uri="{FF2B5EF4-FFF2-40B4-BE49-F238E27FC236}">
              <a16:creationId xmlns="" xmlns:a16="http://schemas.microsoft.com/office/drawing/2014/main" id="{00000000-0008-0000-0400-00005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51" name="TextBox 6950">
          <a:extLst>
            <a:ext uri="{FF2B5EF4-FFF2-40B4-BE49-F238E27FC236}">
              <a16:creationId xmlns="" xmlns:a16="http://schemas.microsoft.com/office/drawing/2014/main" id="{00000000-0008-0000-0400-00005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52" name="TextBox 6951">
          <a:extLst>
            <a:ext uri="{FF2B5EF4-FFF2-40B4-BE49-F238E27FC236}">
              <a16:creationId xmlns="" xmlns:a16="http://schemas.microsoft.com/office/drawing/2014/main" id="{00000000-0008-0000-0400-00006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53" name="TextBox 6952">
          <a:extLst>
            <a:ext uri="{FF2B5EF4-FFF2-40B4-BE49-F238E27FC236}">
              <a16:creationId xmlns="" xmlns:a16="http://schemas.microsoft.com/office/drawing/2014/main" id="{00000000-0008-0000-0400-00006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54" name="TextBox 6953">
          <a:extLst>
            <a:ext uri="{FF2B5EF4-FFF2-40B4-BE49-F238E27FC236}">
              <a16:creationId xmlns="" xmlns:a16="http://schemas.microsoft.com/office/drawing/2014/main" id="{00000000-0008-0000-0400-00006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55" name="TextBox 6954">
          <a:extLst>
            <a:ext uri="{FF2B5EF4-FFF2-40B4-BE49-F238E27FC236}">
              <a16:creationId xmlns="" xmlns:a16="http://schemas.microsoft.com/office/drawing/2014/main" id="{00000000-0008-0000-0400-00006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56" name="TextBox 6955">
          <a:extLst>
            <a:ext uri="{FF2B5EF4-FFF2-40B4-BE49-F238E27FC236}">
              <a16:creationId xmlns="" xmlns:a16="http://schemas.microsoft.com/office/drawing/2014/main" id="{00000000-0008-0000-0400-00006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57" name="TextBox 6956">
          <a:extLst>
            <a:ext uri="{FF2B5EF4-FFF2-40B4-BE49-F238E27FC236}">
              <a16:creationId xmlns="" xmlns:a16="http://schemas.microsoft.com/office/drawing/2014/main" id="{00000000-0008-0000-0400-00006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58" name="TextBox 6957">
          <a:extLst>
            <a:ext uri="{FF2B5EF4-FFF2-40B4-BE49-F238E27FC236}">
              <a16:creationId xmlns="" xmlns:a16="http://schemas.microsoft.com/office/drawing/2014/main" id="{00000000-0008-0000-0400-00006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59" name="TextBox 6958">
          <a:extLst>
            <a:ext uri="{FF2B5EF4-FFF2-40B4-BE49-F238E27FC236}">
              <a16:creationId xmlns="" xmlns:a16="http://schemas.microsoft.com/office/drawing/2014/main" id="{00000000-0008-0000-0400-00006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60" name="TextBox 6959">
          <a:extLst>
            <a:ext uri="{FF2B5EF4-FFF2-40B4-BE49-F238E27FC236}">
              <a16:creationId xmlns="" xmlns:a16="http://schemas.microsoft.com/office/drawing/2014/main" id="{00000000-0008-0000-0400-00006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61" name="TextBox 6960">
          <a:extLst>
            <a:ext uri="{FF2B5EF4-FFF2-40B4-BE49-F238E27FC236}">
              <a16:creationId xmlns="" xmlns:a16="http://schemas.microsoft.com/office/drawing/2014/main" id="{00000000-0008-0000-0400-00006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62" name="TextBox 6961">
          <a:extLst>
            <a:ext uri="{FF2B5EF4-FFF2-40B4-BE49-F238E27FC236}">
              <a16:creationId xmlns="" xmlns:a16="http://schemas.microsoft.com/office/drawing/2014/main" id="{00000000-0008-0000-0400-00006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63" name="TextBox 6962">
          <a:extLst>
            <a:ext uri="{FF2B5EF4-FFF2-40B4-BE49-F238E27FC236}">
              <a16:creationId xmlns="" xmlns:a16="http://schemas.microsoft.com/office/drawing/2014/main" id="{00000000-0008-0000-0400-00006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64" name="TextBox 6963">
          <a:extLst>
            <a:ext uri="{FF2B5EF4-FFF2-40B4-BE49-F238E27FC236}">
              <a16:creationId xmlns="" xmlns:a16="http://schemas.microsoft.com/office/drawing/2014/main" id="{00000000-0008-0000-0400-00006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65" name="TextBox 6964">
          <a:extLst>
            <a:ext uri="{FF2B5EF4-FFF2-40B4-BE49-F238E27FC236}">
              <a16:creationId xmlns="" xmlns:a16="http://schemas.microsoft.com/office/drawing/2014/main" id="{00000000-0008-0000-0400-00006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66" name="TextBox 6965">
          <a:extLst>
            <a:ext uri="{FF2B5EF4-FFF2-40B4-BE49-F238E27FC236}">
              <a16:creationId xmlns="" xmlns:a16="http://schemas.microsoft.com/office/drawing/2014/main" id="{00000000-0008-0000-0400-00006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67" name="TextBox 6966">
          <a:extLst>
            <a:ext uri="{FF2B5EF4-FFF2-40B4-BE49-F238E27FC236}">
              <a16:creationId xmlns="" xmlns:a16="http://schemas.microsoft.com/office/drawing/2014/main" id="{00000000-0008-0000-0400-00006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68" name="TextBox 6967">
          <a:extLst>
            <a:ext uri="{FF2B5EF4-FFF2-40B4-BE49-F238E27FC236}">
              <a16:creationId xmlns="" xmlns:a16="http://schemas.microsoft.com/office/drawing/2014/main" id="{00000000-0008-0000-0400-00007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69" name="TextBox 6968">
          <a:extLst>
            <a:ext uri="{FF2B5EF4-FFF2-40B4-BE49-F238E27FC236}">
              <a16:creationId xmlns="" xmlns:a16="http://schemas.microsoft.com/office/drawing/2014/main" id="{00000000-0008-0000-0400-00007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70" name="TextBox 6969">
          <a:extLst>
            <a:ext uri="{FF2B5EF4-FFF2-40B4-BE49-F238E27FC236}">
              <a16:creationId xmlns="" xmlns:a16="http://schemas.microsoft.com/office/drawing/2014/main" id="{00000000-0008-0000-0400-00007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71" name="TextBox 6970">
          <a:extLst>
            <a:ext uri="{FF2B5EF4-FFF2-40B4-BE49-F238E27FC236}">
              <a16:creationId xmlns="" xmlns:a16="http://schemas.microsoft.com/office/drawing/2014/main" id="{00000000-0008-0000-0400-00007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72" name="TextBox 6971">
          <a:extLst>
            <a:ext uri="{FF2B5EF4-FFF2-40B4-BE49-F238E27FC236}">
              <a16:creationId xmlns="" xmlns:a16="http://schemas.microsoft.com/office/drawing/2014/main" id="{00000000-0008-0000-0400-00007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73" name="TextBox 6972">
          <a:extLst>
            <a:ext uri="{FF2B5EF4-FFF2-40B4-BE49-F238E27FC236}">
              <a16:creationId xmlns="" xmlns:a16="http://schemas.microsoft.com/office/drawing/2014/main" id="{00000000-0008-0000-0400-00007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74" name="TextBox 6973">
          <a:extLst>
            <a:ext uri="{FF2B5EF4-FFF2-40B4-BE49-F238E27FC236}">
              <a16:creationId xmlns="" xmlns:a16="http://schemas.microsoft.com/office/drawing/2014/main" id="{00000000-0008-0000-0400-00007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75" name="TextBox 6974">
          <a:extLst>
            <a:ext uri="{FF2B5EF4-FFF2-40B4-BE49-F238E27FC236}">
              <a16:creationId xmlns="" xmlns:a16="http://schemas.microsoft.com/office/drawing/2014/main" id="{00000000-0008-0000-0400-00007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76" name="TextBox 6975">
          <a:extLst>
            <a:ext uri="{FF2B5EF4-FFF2-40B4-BE49-F238E27FC236}">
              <a16:creationId xmlns="" xmlns:a16="http://schemas.microsoft.com/office/drawing/2014/main" id="{00000000-0008-0000-0400-00007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77" name="TextBox 6976">
          <a:extLst>
            <a:ext uri="{FF2B5EF4-FFF2-40B4-BE49-F238E27FC236}">
              <a16:creationId xmlns="" xmlns:a16="http://schemas.microsoft.com/office/drawing/2014/main" id="{00000000-0008-0000-0400-00007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78" name="TextBox 6977">
          <a:extLst>
            <a:ext uri="{FF2B5EF4-FFF2-40B4-BE49-F238E27FC236}">
              <a16:creationId xmlns="" xmlns:a16="http://schemas.microsoft.com/office/drawing/2014/main" id="{00000000-0008-0000-0400-00007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79" name="TextBox 6978">
          <a:extLst>
            <a:ext uri="{FF2B5EF4-FFF2-40B4-BE49-F238E27FC236}">
              <a16:creationId xmlns="" xmlns:a16="http://schemas.microsoft.com/office/drawing/2014/main" id="{00000000-0008-0000-0400-00007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80" name="TextBox 6979">
          <a:extLst>
            <a:ext uri="{FF2B5EF4-FFF2-40B4-BE49-F238E27FC236}">
              <a16:creationId xmlns="" xmlns:a16="http://schemas.microsoft.com/office/drawing/2014/main" id="{00000000-0008-0000-0400-00007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81" name="TextBox 6980">
          <a:extLst>
            <a:ext uri="{FF2B5EF4-FFF2-40B4-BE49-F238E27FC236}">
              <a16:creationId xmlns="" xmlns:a16="http://schemas.microsoft.com/office/drawing/2014/main" id="{00000000-0008-0000-0400-00007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82" name="TextBox 6981">
          <a:extLst>
            <a:ext uri="{FF2B5EF4-FFF2-40B4-BE49-F238E27FC236}">
              <a16:creationId xmlns="" xmlns:a16="http://schemas.microsoft.com/office/drawing/2014/main" id="{00000000-0008-0000-0400-00007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83" name="TextBox 6982">
          <a:extLst>
            <a:ext uri="{FF2B5EF4-FFF2-40B4-BE49-F238E27FC236}">
              <a16:creationId xmlns="" xmlns:a16="http://schemas.microsoft.com/office/drawing/2014/main" id="{00000000-0008-0000-0400-00007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84" name="TextBox 6983">
          <a:extLst>
            <a:ext uri="{FF2B5EF4-FFF2-40B4-BE49-F238E27FC236}">
              <a16:creationId xmlns="" xmlns:a16="http://schemas.microsoft.com/office/drawing/2014/main" id="{00000000-0008-0000-0400-00008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85" name="TextBox 6984">
          <a:extLst>
            <a:ext uri="{FF2B5EF4-FFF2-40B4-BE49-F238E27FC236}">
              <a16:creationId xmlns="" xmlns:a16="http://schemas.microsoft.com/office/drawing/2014/main" id="{00000000-0008-0000-0400-00008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86" name="TextBox 6985">
          <a:extLst>
            <a:ext uri="{FF2B5EF4-FFF2-40B4-BE49-F238E27FC236}">
              <a16:creationId xmlns="" xmlns:a16="http://schemas.microsoft.com/office/drawing/2014/main" id="{00000000-0008-0000-0400-00008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87" name="TextBox 6986">
          <a:extLst>
            <a:ext uri="{FF2B5EF4-FFF2-40B4-BE49-F238E27FC236}">
              <a16:creationId xmlns="" xmlns:a16="http://schemas.microsoft.com/office/drawing/2014/main" id="{00000000-0008-0000-0400-00008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88" name="TextBox 6987">
          <a:extLst>
            <a:ext uri="{FF2B5EF4-FFF2-40B4-BE49-F238E27FC236}">
              <a16:creationId xmlns="" xmlns:a16="http://schemas.microsoft.com/office/drawing/2014/main" id="{00000000-0008-0000-0400-00008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89" name="TextBox 6988">
          <a:extLst>
            <a:ext uri="{FF2B5EF4-FFF2-40B4-BE49-F238E27FC236}">
              <a16:creationId xmlns="" xmlns:a16="http://schemas.microsoft.com/office/drawing/2014/main" id="{00000000-0008-0000-0400-00008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90" name="TextBox 6989">
          <a:extLst>
            <a:ext uri="{FF2B5EF4-FFF2-40B4-BE49-F238E27FC236}">
              <a16:creationId xmlns="" xmlns:a16="http://schemas.microsoft.com/office/drawing/2014/main" id="{00000000-0008-0000-0400-00008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91" name="TextBox 6990">
          <a:extLst>
            <a:ext uri="{FF2B5EF4-FFF2-40B4-BE49-F238E27FC236}">
              <a16:creationId xmlns="" xmlns:a16="http://schemas.microsoft.com/office/drawing/2014/main" id="{00000000-0008-0000-0400-00008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6992" name="TextBox 6991">
          <a:extLst>
            <a:ext uri="{FF2B5EF4-FFF2-40B4-BE49-F238E27FC236}">
              <a16:creationId xmlns="" xmlns:a16="http://schemas.microsoft.com/office/drawing/2014/main" id="{00000000-0008-0000-0400-00008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6993" name="TextBox 6992">
          <a:extLst>
            <a:ext uri="{FF2B5EF4-FFF2-40B4-BE49-F238E27FC236}">
              <a16:creationId xmlns="" xmlns:a16="http://schemas.microsoft.com/office/drawing/2014/main" id="{00000000-0008-0000-0400-00008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94" name="TextBox 6993">
          <a:extLst>
            <a:ext uri="{FF2B5EF4-FFF2-40B4-BE49-F238E27FC236}">
              <a16:creationId xmlns="" xmlns:a16="http://schemas.microsoft.com/office/drawing/2014/main" id="{00000000-0008-0000-0400-00008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6995" name="TextBox 6994">
          <a:extLst>
            <a:ext uri="{FF2B5EF4-FFF2-40B4-BE49-F238E27FC236}">
              <a16:creationId xmlns="" xmlns:a16="http://schemas.microsoft.com/office/drawing/2014/main" id="{00000000-0008-0000-0400-00008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96" name="TextBox 6995">
          <a:extLst>
            <a:ext uri="{FF2B5EF4-FFF2-40B4-BE49-F238E27FC236}">
              <a16:creationId xmlns="" xmlns:a16="http://schemas.microsoft.com/office/drawing/2014/main" id="{00000000-0008-0000-0400-00008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6997" name="TextBox 6996">
          <a:extLst>
            <a:ext uri="{FF2B5EF4-FFF2-40B4-BE49-F238E27FC236}">
              <a16:creationId xmlns="" xmlns:a16="http://schemas.microsoft.com/office/drawing/2014/main" id="{00000000-0008-0000-0400-00008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6998" name="TextBox 6997">
          <a:extLst>
            <a:ext uri="{FF2B5EF4-FFF2-40B4-BE49-F238E27FC236}">
              <a16:creationId xmlns="" xmlns:a16="http://schemas.microsoft.com/office/drawing/2014/main" id="{00000000-0008-0000-0400-00008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6999" name="TextBox 6998">
          <a:extLst>
            <a:ext uri="{FF2B5EF4-FFF2-40B4-BE49-F238E27FC236}">
              <a16:creationId xmlns="" xmlns:a16="http://schemas.microsoft.com/office/drawing/2014/main" id="{00000000-0008-0000-0400-00008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00" name="TextBox 6999">
          <a:extLst>
            <a:ext uri="{FF2B5EF4-FFF2-40B4-BE49-F238E27FC236}">
              <a16:creationId xmlns="" xmlns:a16="http://schemas.microsoft.com/office/drawing/2014/main" id="{00000000-0008-0000-0400-00009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01" name="TextBox 7000">
          <a:extLst>
            <a:ext uri="{FF2B5EF4-FFF2-40B4-BE49-F238E27FC236}">
              <a16:creationId xmlns="" xmlns:a16="http://schemas.microsoft.com/office/drawing/2014/main" id="{00000000-0008-0000-0400-00009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02" name="TextBox 7001">
          <a:extLst>
            <a:ext uri="{FF2B5EF4-FFF2-40B4-BE49-F238E27FC236}">
              <a16:creationId xmlns="" xmlns:a16="http://schemas.microsoft.com/office/drawing/2014/main" id="{00000000-0008-0000-0400-00009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03" name="TextBox 7002">
          <a:extLst>
            <a:ext uri="{FF2B5EF4-FFF2-40B4-BE49-F238E27FC236}">
              <a16:creationId xmlns="" xmlns:a16="http://schemas.microsoft.com/office/drawing/2014/main" id="{00000000-0008-0000-0400-00009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04" name="TextBox 7003">
          <a:extLst>
            <a:ext uri="{FF2B5EF4-FFF2-40B4-BE49-F238E27FC236}">
              <a16:creationId xmlns="" xmlns:a16="http://schemas.microsoft.com/office/drawing/2014/main" id="{00000000-0008-0000-0400-00009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05" name="TextBox 7004">
          <a:extLst>
            <a:ext uri="{FF2B5EF4-FFF2-40B4-BE49-F238E27FC236}">
              <a16:creationId xmlns="" xmlns:a16="http://schemas.microsoft.com/office/drawing/2014/main" id="{00000000-0008-0000-0400-00009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06" name="TextBox 7005">
          <a:extLst>
            <a:ext uri="{FF2B5EF4-FFF2-40B4-BE49-F238E27FC236}">
              <a16:creationId xmlns="" xmlns:a16="http://schemas.microsoft.com/office/drawing/2014/main" id="{00000000-0008-0000-0400-00009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07" name="TextBox 7006">
          <a:extLst>
            <a:ext uri="{FF2B5EF4-FFF2-40B4-BE49-F238E27FC236}">
              <a16:creationId xmlns="" xmlns:a16="http://schemas.microsoft.com/office/drawing/2014/main" id="{00000000-0008-0000-0400-00009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08" name="TextBox 7007">
          <a:extLst>
            <a:ext uri="{FF2B5EF4-FFF2-40B4-BE49-F238E27FC236}">
              <a16:creationId xmlns="" xmlns:a16="http://schemas.microsoft.com/office/drawing/2014/main" id="{00000000-0008-0000-0400-00009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09" name="TextBox 7008">
          <a:extLst>
            <a:ext uri="{FF2B5EF4-FFF2-40B4-BE49-F238E27FC236}">
              <a16:creationId xmlns="" xmlns:a16="http://schemas.microsoft.com/office/drawing/2014/main" id="{00000000-0008-0000-0400-00009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10" name="TextBox 7009">
          <a:extLst>
            <a:ext uri="{FF2B5EF4-FFF2-40B4-BE49-F238E27FC236}">
              <a16:creationId xmlns="" xmlns:a16="http://schemas.microsoft.com/office/drawing/2014/main" id="{00000000-0008-0000-0400-00009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11" name="TextBox 7010">
          <a:extLst>
            <a:ext uri="{FF2B5EF4-FFF2-40B4-BE49-F238E27FC236}">
              <a16:creationId xmlns="" xmlns:a16="http://schemas.microsoft.com/office/drawing/2014/main" id="{00000000-0008-0000-0400-00009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12" name="TextBox 7011">
          <a:extLst>
            <a:ext uri="{FF2B5EF4-FFF2-40B4-BE49-F238E27FC236}">
              <a16:creationId xmlns="" xmlns:a16="http://schemas.microsoft.com/office/drawing/2014/main" id="{00000000-0008-0000-0400-00009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13" name="TextBox 7012">
          <a:extLst>
            <a:ext uri="{FF2B5EF4-FFF2-40B4-BE49-F238E27FC236}">
              <a16:creationId xmlns="" xmlns:a16="http://schemas.microsoft.com/office/drawing/2014/main" id="{00000000-0008-0000-0400-00009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14" name="TextBox 7013">
          <a:extLst>
            <a:ext uri="{FF2B5EF4-FFF2-40B4-BE49-F238E27FC236}">
              <a16:creationId xmlns="" xmlns:a16="http://schemas.microsoft.com/office/drawing/2014/main" id="{00000000-0008-0000-0400-00009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15" name="TextBox 7014">
          <a:extLst>
            <a:ext uri="{FF2B5EF4-FFF2-40B4-BE49-F238E27FC236}">
              <a16:creationId xmlns="" xmlns:a16="http://schemas.microsoft.com/office/drawing/2014/main" id="{00000000-0008-0000-0400-00009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16" name="TextBox 7015">
          <a:extLst>
            <a:ext uri="{FF2B5EF4-FFF2-40B4-BE49-F238E27FC236}">
              <a16:creationId xmlns="" xmlns:a16="http://schemas.microsoft.com/office/drawing/2014/main" id="{00000000-0008-0000-0400-0000A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17" name="TextBox 7016">
          <a:extLst>
            <a:ext uri="{FF2B5EF4-FFF2-40B4-BE49-F238E27FC236}">
              <a16:creationId xmlns="" xmlns:a16="http://schemas.microsoft.com/office/drawing/2014/main" id="{00000000-0008-0000-0400-0000A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18" name="TextBox 7017">
          <a:extLst>
            <a:ext uri="{FF2B5EF4-FFF2-40B4-BE49-F238E27FC236}">
              <a16:creationId xmlns="" xmlns:a16="http://schemas.microsoft.com/office/drawing/2014/main" id="{00000000-0008-0000-0400-0000A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19" name="TextBox 7018">
          <a:extLst>
            <a:ext uri="{FF2B5EF4-FFF2-40B4-BE49-F238E27FC236}">
              <a16:creationId xmlns="" xmlns:a16="http://schemas.microsoft.com/office/drawing/2014/main" id="{00000000-0008-0000-0400-0000A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20" name="TextBox 7019">
          <a:extLst>
            <a:ext uri="{FF2B5EF4-FFF2-40B4-BE49-F238E27FC236}">
              <a16:creationId xmlns="" xmlns:a16="http://schemas.microsoft.com/office/drawing/2014/main" id="{00000000-0008-0000-0400-0000A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21" name="TextBox 7020">
          <a:extLst>
            <a:ext uri="{FF2B5EF4-FFF2-40B4-BE49-F238E27FC236}">
              <a16:creationId xmlns="" xmlns:a16="http://schemas.microsoft.com/office/drawing/2014/main" id="{00000000-0008-0000-0400-0000A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22" name="TextBox 7021">
          <a:extLst>
            <a:ext uri="{FF2B5EF4-FFF2-40B4-BE49-F238E27FC236}">
              <a16:creationId xmlns="" xmlns:a16="http://schemas.microsoft.com/office/drawing/2014/main" id="{00000000-0008-0000-0400-0000A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23" name="TextBox 7022">
          <a:extLst>
            <a:ext uri="{FF2B5EF4-FFF2-40B4-BE49-F238E27FC236}">
              <a16:creationId xmlns="" xmlns:a16="http://schemas.microsoft.com/office/drawing/2014/main" id="{00000000-0008-0000-0400-0000A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24" name="TextBox 7023">
          <a:extLst>
            <a:ext uri="{FF2B5EF4-FFF2-40B4-BE49-F238E27FC236}">
              <a16:creationId xmlns="" xmlns:a16="http://schemas.microsoft.com/office/drawing/2014/main" id="{00000000-0008-0000-0400-0000A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25" name="TextBox 7024">
          <a:extLst>
            <a:ext uri="{FF2B5EF4-FFF2-40B4-BE49-F238E27FC236}">
              <a16:creationId xmlns="" xmlns:a16="http://schemas.microsoft.com/office/drawing/2014/main" id="{00000000-0008-0000-0400-0000A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26" name="TextBox 7025">
          <a:extLst>
            <a:ext uri="{FF2B5EF4-FFF2-40B4-BE49-F238E27FC236}">
              <a16:creationId xmlns="" xmlns:a16="http://schemas.microsoft.com/office/drawing/2014/main" id="{00000000-0008-0000-0400-0000A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27" name="TextBox 7026">
          <a:extLst>
            <a:ext uri="{FF2B5EF4-FFF2-40B4-BE49-F238E27FC236}">
              <a16:creationId xmlns="" xmlns:a16="http://schemas.microsoft.com/office/drawing/2014/main" id="{00000000-0008-0000-0400-0000A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28" name="TextBox 7027">
          <a:extLst>
            <a:ext uri="{FF2B5EF4-FFF2-40B4-BE49-F238E27FC236}">
              <a16:creationId xmlns="" xmlns:a16="http://schemas.microsoft.com/office/drawing/2014/main" id="{00000000-0008-0000-0400-0000A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29" name="TextBox 7028">
          <a:extLst>
            <a:ext uri="{FF2B5EF4-FFF2-40B4-BE49-F238E27FC236}">
              <a16:creationId xmlns="" xmlns:a16="http://schemas.microsoft.com/office/drawing/2014/main" id="{00000000-0008-0000-0400-0000A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30" name="TextBox 7029">
          <a:extLst>
            <a:ext uri="{FF2B5EF4-FFF2-40B4-BE49-F238E27FC236}">
              <a16:creationId xmlns="" xmlns:a16="http://schemas.microsoft.com/office/drawing/2014/main" id="{00000000-0008-0000-0400-0000A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31" name="TextBox 7030">
          <a:extLst>
            <a:ext uri="{FF2B5EF4-FFF2-40B4-BE49-F238E27FC236}">
              <a16:creationId xmlns="" xmlns:a16="http://schemas.microsoft.com/office/drawing/2014/main" id="{00000000-0008-0000-0400-0000A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32" name="TextBox 7031">
          <a:extLst>
            <a:ext uri="{FF2B5EF4-FFF2-40B4-BE49-F238E27FC236}">
              <a16:creationId xmlns="" xmlns:a16="http://schemas.microsoft.com/office/drawing/2014/main" id="{00000000-0008-0000-0400-0000B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33" name="TextBox 7032">
          <a:extLst>
            <a:ext uri="{FF2B5EF4-FFF2-40B4-BE49-F238E27FC236}">
              <a16:creationId xmlns="" xmlns:a16="http://schemas.microsoft.com/office/drawing/2014/main" id="{00000000-0008-0000-0400-0000B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34" name="TextBox 7033">
          <a:extLst>
            <a:ext uri="{FF2B5EF4-FFF2-40B4-BE49-F238E27FC236}">
              <a16:creationId xmlns="" xmlns:a16="http://schemas.microsoft.com/office/drawing/2014/main" id="{00000000-0008-0000-0400-0000B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35" name="TextBox 7034">
          <a:extLst>
            <a:ext uri="{FF2B5EF4-FFF2-40B4-BE49-F238E27FC236}">
              <a16:creationId xmlns="" xmlns:a16="http://schemas.microsoft.com/office/drawing/2014/main" id="{00000000-0008-0000-0400-0000B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36" name="TextBox 7035">
          <a:extLst>
            <a:ext uri="{FF2B5EF4-FFF2-40B4-BE49-F238E27FC236}">
              <a16:creationId xmlns="" xmlns:a16="http://schemas.microsoft.com/office/drawing/2014/main" id="{00000000-0008-0000-0400-0000B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37" name="TextBox 7036">
          <a:extLst>
            <a:ext uri="{FF2B5EF4-FFF2-40B4-BE49-F238E27FC236}">
              <a16:creationId xmlns="" xmlns:a16="http://schemas.microsoft.com/office/drawing/2014/main" id="{00000000-0008-0000-0400-0000B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38" name="TextBox 7037">
          <a:extLst>
            <a:ext uri="{FF2B5EF4-FFF2-40B4-BE49-F238E27FC236}">
              <a16:creationId xmlns="" xmlns:a16="http://schemas.microsoft.com/office/drawing/2014/main" id="{00000000-0008-0000-0400-0000B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39" name="TextBox 7038">
          <a:extLst>
            <a:ext uri="{FF2B5EF4-FFF2-40B4-BE49-F238E27FC236}">
              <a16:creationId xmlns="" xmlns:a16="http://schemas.microsoft.com/office/drawing/2014/main" id="{00000000-0008-0000-0400-0000B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40" name="TextBox 7039">
          <a:extLst>
            <a:ext uri="{FF2B5EF4-FFF2-40B4-BE49-F238E27FC236}">
              <a16:creationId xmlns="" xmlns:a16="http://schemas.microsoft.com/office/drawing/2014/main" id="{00000000-0008-0000-0400-0000B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41" name="TextBox 7040">
          <a:extLst>
            <a:ext uri="{FF2B5EF4-FFF2-40B4-BE49-F238E27FC236}">
              <a16:creationId xmlns="" xmlns:a16="http://schemas.microsoft.com/office/drawing/2014/main" id="{00000000-0008-0000-0400-0000B9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42" name="TextBox 7041">
          <a:extLst>
            <a:ext uri="{FF2B5EF4-FFF2-40B4-BE49-F238E27FC236}">
              <a16:creationId xmlns="" xmlns:a16="http://schemas.microsoft.com/office/drawing/2014/main" id="{00000000-0008-0000-0400-0000BA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43" name="TextBox 7042">
          <a:extLst>
            <a:ext uri="{FF2B5EF4-FFF2-40B4-BE49-F238E27FC236}">
              <a16:creationId xmlns="" xmlns:a16="http://schemas.microsoft.com/office/drawing/2014/main" id="{00000000-0008-0000-0400-0000B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44" name="TextBox 7043">
          <a:extLst>
            <a:ext uri="{FF2B5EF4-FFF2-40B4-BE49-F238E27FC236}">
              <a16:creationId xmlns="" xmlns:a16="http://schemas.microsoft.com/office/drawing/2014/main" id="{00000000-0008-0000-0400-0000B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45" name="TextBox 7044">
          <a:extLst>
            <a:ext uri="{FF2B5EF4-FFF2-40B4-BE49-F238E27FC236}">
              <a16:creationId xmlns="" xmlns:a16="http://schemas.microsoft.com/office/drawing/2014/main" id="{00000000-0008-0000-0400-0000BD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46" name="TextBox 7045">
          <a:extLst>
            <a:ext uri="{FF2B5EF4-FFF2-40B4-BE49-F238E27FC236}">
              <a16:creationId xmlns="" xmlns:a16="http://schemas.microsoft.com/office/drawing/2014/main" id="{00000000-0008-0000-0400-0000B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47" name="TextBox 7046">
          <a:extLst>
            <a:ext uri="{FF2B5EF4-FFF2-40B4-BE49-F238E27FC236}">
              <a16:creationId xmlns="" xmlns:a16="http://schemas.microsoft.com/office/drawing/2014/main" id="{00000000-0008-0000-0400-0000BF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48" name="TextBox 7047">
          <a:extLst>
            <a:ext uri="{FF2B5EF4-FFF2-40B4-BE49-F238E27FC236}">
              <a16:creationId xmlns="" xmlns:a16="http://schemas.microsoft.com/office/drawing/2014/main" id="{00000000-0008-0000-0400-0000C0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49" name="TextBox 7048">
          <a:extLst>
            <a:ext uri="{FF2B5EF4-FFF2-40B4-BE49-F238E27FC236}">
              <a16:creationId xmlns="" xmlns:a16="http://schemas.microsoft.com/office/drawing/2014/main" id="{00000000-0008-0000-0400-0000C1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50" name="TextBox 7049">
          <a:extLst>
            <a:ext uri="{FF2B5EF4-FFF2-40B4-BE49-F238E27FC236}">
              <a16:creationId xmlns="" xmlns:a16="http://schemas.microsoft.com/office/drawing/2014/main" id="{00000000-0008-0000-0400-0000C2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51" name="TextBox 7050">
          <a:extLst>
            <a:ext uri="{FF2B5EF4-FFF2-40B4-BE49-F238E27FC236}">
              <a16:creationId xmlns="" xmlns:a16="http://schemas.microsoft.com/office/drawing/2014/main" id="{00000000-0008-0000-0400-0000C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52" name="TextBox 7051">
          <a:extLst>
            <a:ext uri="{FF2B5EF4-FFF2-40B4-BE49-F238E27FC236}">
              <a16:creationId xmlns="" xmlns:a16="http://schemas.microsoft.com/office/drawing/2014/main" id="{00000000-0008-0000-0400-0000C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53" name="TextBox 7052">
          <a:extLst>
            <a:ext uri="{FF2B5EF4-FFF2-40B4-BE49-F238E27FC236}">
              <a16:creationId xmlns="" xmlns:a16="http://schemas.microsoft.com/office/drawing/2014/main" id="{00000000-0008-0000-0400-0000C5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54" name="TextBox 7053">
          <a:extLst>
            <a:ext uri="{FF2B5EF4-FFF2-40B4-BE49-F238E27FC236}">
              <a16:creationId xmlns="" xmlns:a16="http://schemas.microsoft.com/office/drawing/2014/main" id="{00000000-0008-0000-0400-0000C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55" name="TextBox 7054">
          <a:extLst>
            <a:ext uri="{FF2B5EF4-FFF2-40B4-BE49-F238E27FC236}">
              <a16:creationId xmlns="" xmlns:a16="http://schemas.microsoft.com/office/drawing/2014/main" id="{00000000-0008-0000-0400-0000C7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56" name="TextBox 7055">
          <a:extLst>
            <a:ext uri="{FF2B5EF4-FFF2-40B4-BE49-F238E27FC236}">
              <a16:creationId xmlns="" xmlns:a16="http://schemas.microsoft.com/office/drawing/2014/main" id="{00000000-0008-0000-0400-0000C8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57" name="TextBox 7056">
          <a:extLst>
            <a:ext uri="{FF2B5EF4-FFF2-40B4-BE49-F238E27FC236}">
              <a16:creationId xmlns="" xmlns:a16="http://schemas.microsoft.com/office/drawing/2014/main" id="{00000000-0008-0000-0400-0000C9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58" name="TextBox 7057">
          <a:extLst>
            <a:ext uri="{FF2B5EF4-FFF2-40B4-BE49-F238E27FC236}">
              <a16:creationId xmlns="" xmlns:a16="http://schemas.microsoft.com/office/drawing/2014/main" id="{00000000-0008-0000-0400-0000CA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59" name="TextBox 7058">
          <a:extLst>
            <a:ext uri="{FF2B5EF4-FFF2-40B4-BE49-F238E27FC236}">
              <a16:creationId xmlns="" xmlns:a16="http://schemas.microsoft.com/office/drawing/2014/main" id="{00000000-0008-0000-0400-0000C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60" name="TextBox 7059">
          <a:extLst>
            <a:ext uri="{FF2B5EF4-FFF2-40B4-BE49-F238E27FC236}">
              <a16:creationId xmlns="" xmlns:a16="http://schemas.microsoft.com/office/drawing/2014/main" id="{00000000-0008-0000-0400-0000C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61" name="TextBox 7060">
          <a:extLst>
            <a:ext uri="{FF2B5EF4-FFF2-40B4-BE49-F238E27FC236}">
              <a16:creationId xmlns="" xmlns:a16="http://schemas.microsoft.com/office/drawing/2014/main" id="{00000000-0008-0000-0400-0000CD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62" name="TextBox 7061">
          <a:extLst>
            <a:ext uri="{FF2B5EF4-FFF2-40B4-BE49-F238E27FC236}">
              <a16:creationId xmlns="" xmlns:a16="http://schemas.microsoft.com/office/drawing/2014/main" id="{00000000-0008-0000-0400-0000C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63" name="TextBox 7062">
          <a:extLst>
            <a:ext uri="{FF2B5EF4-FFF2-40B4-BE49-F238E27FC236}">
              <a16:creationId xmlns="" xmlns:a16="http://schemas.microsoft.com/office/drawing/2014/main" id="{00000000-0008-0000-0400-0000CF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64" name="TextBox 7063">
          <a:extLst>
            <a:ext uri="{FF2B5EF4-FFF2-40B4-BE49-F238E27FC236}">
              <a16:creationId xmlns="" xmlns:a16="http://schemas.microsoft.com/office/drawing/2014/main" id="{00000000-0008-0000-0400-0000D0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65" name="TextBox 7064">
          <a:extLst>
            <a:ext uri="{FF2B5EF4-FFF2-40B4-BE49-F238E27FC236}">
              <a16:creationId xmlns="" xmlns:a16="http://schemas.microsoft.com/office/drawing/2014/main" id="{00000000-0008-0000-0400-0000D1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66" name="TextBox 7065">
          <a:extLst>
            <a:ext uri="{FF2B5EF4-FFF2-40B4-BE49-F238E27FC236}">
              <a16:creationId xmlns="" xmlns:a16="http://schemas.microsoft.com/office/drawing/2014/main" id="{00000000-0008-0000-0400-0000D2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67" name="TextBox 7066">
          <a:extLst>
            <a:ext uri="{FF2B5EF4-FFF2-40B4-BE49-F238E27FC236}">
              <a16:creationId xmlns="" xmlns:a16="http://schemas.microsoft.com/office/drawing/2014/main" id="{00000000-0008-0000-0400-0000D3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68" name="TextBox 7067">
          <a:extLst>
            <a:ext uri="{FF2B5EF4-FFF2-40B4-BE49-F238E27FC236}">
              <a16:creationId xmlns="" xmlns:a16="http://schemas.microsoft.com/office/drawing/2014/main" id="{00000000-0008-0000-0400-0000D4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69" name="TextBox 7068">
          <a:extLst>
            <a:ext uri="{FF2B5EF4-FFF2-40B4-BE49-F238E27FC236}">
              <a16:creationId xmlns="" xmlns:a16="http://schemas.microsoft.com/office/drawing/2014/main" id="{00000000-0008-0000-0400-0000D5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70" name="TextBox 7069">
          <a:extLst>
            <a:ext uri="{FF2B5EF4-FFF2-40B4-BE49-F238E27FC236}">
              <a16:creationId xmlns="" xmlns:a16="http://schemas.microsoft.com/office/drawing/2014/main" id="{00000000-0008-0000-0400-0000D6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71" name="TextBox 7070">
          <a:extLst>
            <a:ext uri="{FF2B5EF4-FFF2-40B4-BE49-F238E27FC236}">
              <a16:creationId xmlns="" xmlns:a16="http://schemas.microsoft.com/office/drawing/2014/main" id="{00000000-0008-0000-0400-0000D7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72" name="TextBox 7071">
          <a:extLst>
            <a:ext uri="{FF2B5EF4-FFF2-40B4-BE49-F238E27FC236}">
              <a16:creationId xmlns="" xmlns:a16="http://schemas.microsoft.com/office/drawing/2014/main" id="{00000000-0008-0000-0400-0000D8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73" name="TextBox 7072">
          <a:extLst>
            <a:ext uri="{FF2B5EF4-FFF2-40B4-BE49-F238E27FC236}">
              <a16:creationId xmlns="" xmlns:a16="http://schemas.microsoft.com/office/drawing/2014/main" id="{00000000-0008-0000-0400-0000D9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74" name="TextBox 7073">
          <a:extLst>
            <a:ext uri="{FF2B5EF4-FFF2-40B4-BE49-F238E27FC236}">
              <a16:creationId xmlns="" xmlns:a16="http://schemas.microsoft.com/office/drawing/2014/main" id="{00000000-0008-0000-0400-0000DA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75" name="TextBox 7074">
          <a:extLst>
            <a:ext uri="{FF2B5EF4-FFF2-40B4-BE49-F238E27FC236}">
              <a16:creationId xmlns="" xmlns:a16="http://schemas.microsoft.com/office/drawing/2014/main" id="{00000000-0008-0000-0400-0000DB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76" name="TextBox 7075">
          <a:extLst>
            <a:ext uri="{FF2B5EF4-FFF2-40B4-BE49-F238E27FC236}">
              <a16:creationId xmlns=""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77" name="TextBox 7076">
          <a:extLst>
            <a:ext uri="{FF2B5EF4-FFF2-40B4-BE49-F238E27FC236}">
              <a16:creationId xmlns="" xmlns:a16="http://schemas.microsoft.com/office/drawing/2014/main" id="{00000000-0008-0000-0400-0000DD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78" name="TextBox 7077">
          <a:extLst>
            <a:ext uri="{FF2B5EF4-FFF2-40B4-BE49-F238E27FC236}">
              <a16:creationId xmlns="" xmlns:a16="http://schemas.microsoft.com/office/drawing/2014/main" id="{00000000-0008-0000-0400-0000DE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79" name="TextBox 7078">
          <a:extLst>
            <a:ext uri="{FF2B5EF4-FFF2-40B4-BE49-F238E27FC236}">
              <a16:creationId xmlns="" xmlns:a16="http://schemas.microsoft.com/office/drawing/2014/main" id="{00000000-0008-0000-0400-0000DF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80" name="TextBox 7079">
          <a:extLst>
            <a:ext uri="{FF2B5EF4-FFF2-40B4-BE49-F238E27FC236}">
              <a16:creationId xmlns="" xmlns:a16="http://schemas.microsoft.com/office/drawing/2014/main" id="{00000000-0008-0000-0400-0000E0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81" name="TextBox 7080">
          <a:extLst>
            <a:ext uri="{FF2B5EF4-FFF2-40B4-BE49-F238E27FC236}">
              <a16:creationId xmlns="" xmlns:a16="http://schemas.microsoft.com/office/drawing/2014/main" id="{00000000-0008-0000-0400-0000E1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82" name="TextBox 7081">
          <a:extLst>
            <a:ext uri="{FF2B5EF4-FFF2-40B4-BE49-F238E27FC236}">
              <a16:creationId xmlns="" xmlns:a16="http://schemas.microsoft.com/office/drawing/2014/main" id="{00000000-0008-0000-0400-0000E2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83" name="TextBox 7082">
          <a:extLst>
            <a:ext uri="{FF2B5EF4-FFF2-40B4-BE49-F238E27FC236}">
              <a16:creationId xmlns="" xmlns:a16="http://schemas.microsoft.com/office/drawing/2014/main" id="{00000000-0008-0000-0400-0000E3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84" name="TextBox 7083">
          <a:extLst>
            <a:ext uri="{FF2B5EF4-FFF2-40B4-BE49-F238E27FC236}">
              <a16:creationId xmlns="" xmlns:a16="http://schemas.microsoft.com/office/drawing/2014/main" id="{00000000-0008-0000-0400-0000E4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85" name="TextBox 7084">
          <a:extLst>
            <a:ext uri="{FF2B5EF4-FFF2-40B4-BE49-F238E27FC236}">
              <a16:creationId xmlns="" xmlns:a16="http://schemas.microsoft.com/office/drawing/2014/main" id="{00000000-0008-0000-0400-0000E5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86" name="TextBox 7085">
          <a:extLst>
            <a:ext uri="{FF2B5EF4-FFF2-40B4-BE49-F238E27FC236}">
              <a16:creationId xmlns="" xmlns:a16="http://schemas.microsoft.com/office/drawing/2014/main" id="{00000000-0008-0000-0400-0000E6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7087" name="TextBox 7086">
          <a:extLst>
            <a:ext uri="{FF2B5EF4-FFF2-40B4-BE49-F238E27FC236}">
              <a16:creationId xmlns="" xmlns:a16="http://schemas.microsoft.com/office/drawing/2014/main" id="{00000000-0008-0000-0400-0000E702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88" name="TextBox 7087">
          <a:extLst>
            <a:ext uri="{FF2B5EF4-FFF2-40B4-BE49-F238E27FC236}">
              <a16:creationId xmlns="" xmlns:a16="http://schemas.microsoft.com/office/drawing/2014/main" id="{00000000-0008-0000-0400-0000E8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89" name="TextBox 7088">
          <a:extLst>
            <a:ext uri="{FF2B5EF4-FFF2-40B4-BE49-F238E27FC236}">
              <a16:creationId xmlns="" xmlns:a16="http://schemas.microsoft.com/office/drawing/2014/main" id="{00000000-0008-0000-0400-0000E9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90" name="TextBox 7089">
          <a:extLst>
            <a:ext uri="{FF2B5EF4-FFF2-40B4-BE49-F238E27FC236}">
              <a16:creationId xmlns="" xmlns:a16="http://schemas.microsoft.com/office/drawing/2014/main" id="{00000000-0008-0000-0400-0000EA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91" name="TextBox 7090">
          <a:extLst>
            <a:ext uri="{FF2B5EF4-FFF2-40B4-BE49-F238E27FC236}">
              <a16:creationId xmlns="" xmlns:a16="http://schemas.microsoft.com/office/drawing/2014/main" id="{00000000-0008-0000-0400-0000EB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092" name="TextBox 7091">
          <a:extLst>
            <a:ext uri="{FF2B5EF4-FFF2-40B4-BE49-F238E27FC236}">
              <a16:creationId xmlns="" xmlns:a16="http://schemas.microsoft.com/office/drawing/2014/main" id="{00000000-0008-0000-0400-0000EC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93" name="TextBox 7092">
          <a:extLst>
            <a:ext uri="{FF2B5EF4-FFF2-40B4-BE49-F238E27FC236}">
              <a16:creationId xmlns="" xmlns:a16="http://schemas.microsoft.com/office/drawing/2014/main" id="{00000000-0008-0000-0400-0000ED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094" name="TextBox 7093">
          <a:extLst>
            <a:ext uri="{FF2B5EF4-FFF2-40B4-BE49-F238E27FC236}">
              <a16:creationId xmlns="" xmlns:a16="http://schemas.microsoft.com/office/drawing/2014/main" id="{00000000-0008-0000-0400-0000EE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095" name="TextBox 7094">
          <a:extLst>
            <a:ext uri="{FF2B5EF4-FFF2-40B4-BE49-F238E27FC236}">
              <a16:creationId xmlns="" xmlns:a16="http://schemas.microsoft.com/office/drawing/2014/main" id="{00000000-0008-0000-0400-0000EF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096" name="TextBox 7095">
          <a:extLst>
            <a:ext uri="{FF2B5EF4-FFF2-40B4-BE49-F238E27FC236}">
              <a16:creationId xmlns="" xmlns:a16="http://schemas.microsoft.com/office/drawing/2014/main" id="{00000000-0008-0000-0400-0000F0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97" name="TextBox 7096">
          <a:extLst>
            <a:ext uri="{FF2B5EF4-FFF2-40B4-BE49-F238E27FC236}">
              <a16:creationId xmlns="" xmlns:a16="http://schemas.microsoft.com/office/drawing/2014/main" id="{00000000-0008-0000-0400-0000F1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098" name="TextBox 7097">
          <a:extLst>
            <a:ext uri="{FF2B5EF4-FFF2-40B4-BE49-F238E27FC236}">
              <a16:creationId xmlns="" xmlns:a16="http://schemas.microsoft.com/office/drawing/2014/main" id="{00000000-0008-0000-0400-0000F2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099" name="TextBox 7098">
          <a:extLst>
            <a:ext uri="{FF2B5EF4-FFF2-40B4-BE49-F238E27FC236}">
              <a16:creationId xmlns="" xmlns:a16="http://schemas.microsoft.com/office/drawing/2014/main" id="{00000000-0008-0000-0400-0000F3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00" name="TextBox 7099">
          <a:extLst>
            <a:ext uri="{FF2B5EF4-FFF2-40B4-BE49-F238E27FC236}">
              <a16:creationId xmlns="" xmlns:a16="http://schemas.microsoft.com/office/drawing/2014/main" id="{00000000-0008-0000-0400-0000F4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01" name="TextBox 7100">
          <a:extLst>
            <a:ext uri="{FF2B5EF4-FFF2-40B4-BE49-F238E27FC236}">
              <a16:creationId xmlns="" xmlns:a16="http://schemas.microsoft.com/office/drawing/2014/main" id="{00000000-0008-0000-0400-0000F5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02" name="TextBox 7101">
          <a:extLst>
            <a:ext uri="{FF2B5EF4-FFF2-40B4-BE49-F238E27FC236}">
              <a16:creationId xmlns="" xmlns:a16="http://schemas.microsoft.com/office/drawing/2014/main" id="{00000000-0008-0000-0400-0000F6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03" name="TextBox 7102">
          <a:extLst>
            <a:ext uri="{FF2B5EF4-FFF2-40B4-BE49-F238E27FC236}">
              <a16:creationId xmlns="" xmlns:a16="http://schemas.microsoft.com/office/drawing/2014/main" id="{00000000-0008-0000-0400-0000F7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04" name="TextBox 7103">
          <a:extLst>
            <a:ext uri="{FF2B5EF4-FFF2-40B4-BE49-F238E27FC236}">
              <a16:creationId xmlns="" xmlns:a16="http://schemas.microsoft.com/office/drawing/2014/main" id="{00000000-0008-0000-0400-0000F8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05" name="TextBox 7104">
          <a:extLst>
            <a:ext uri="{FF2B5EF4-FFF2-40B4-BE49-F238E27FC236}">
              <a16:creationId xmlns="" xmlns:a16="http://schemas.microsoft.com/office/drawing/2014/main" id="{00000000-0008-0000-0400-0000F9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06" name="TextBox 7105">
          <a:extLst>
            <a:ext uri="{FF2B5EF4-FFF2-40B4-BE49-F238E27FC236}">
              <a16:creationId xmlns="" xmlns:a16="http://schemas.microsoft.com/office/drawing/2014/main" id="{00000000-0008-0000-0400-0000FA02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07" name="TextBox 7106">
          <a:extLst>
            <a:ext uri="{FF2B5EF4-FFF2-40B4-BE49-F238E27FC236}">
              <a16:creationId xmlns="" xmlns:a16="http://schemas.microsoft.com/office/drawing/2014/main" id="{00000000-0008-0000-0400-0000FB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08" name="TextBox 7107">
          <a:extLst>
            <a:ext uri="{FF2B5EF4-FFF2-40B4-BE49-F238E27FC236}">
              <a16:creationId xmlns="" xmlns:a16="http://schemas.microsoft.com/office/drawing/2014/main" id="{00000000-0008-0000-0400-0000FC02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09" name="TextBox 7108">
          <a:extLst>
            <a:ext uri="{FF2B5EF4-FFF2-40B4-BE49-F238E27FC236}">
              <a16:creationId xmlns="" xmlns:a16="http://schemas.microsoft.com/office/drawing/2014/main" id="{00000000-0008-0000-0400-0000FD02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10" name="TextBox 7109">
          <a:extLst>
            <a:ext uri="{FF2B5EF4-FFF2-40B4-BE49-F238E27FC236}">
              <a16:creationId xmlns="" xmlns:a16="http://schemas.microsoft.com/office/drawing/2014/main" id="{00000000-0008-0000-0400-0000FE02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11" name="TextBox 7110">
          <a:extLst>
            <a:ext uri="{FF2B5EF4-FFF2-40B4-BE49-F238E27FC236}">
              <a16:creationId xmlns="" xmlns:a16="http://schemas.microsoft.com/office/drawing/2014/main" id="{00000000-0008-0000-0400-0000FF02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12" name="TextBox 7111">
          <a:extLst>
            <a:ext uri="{FF2B5EF4-FFF2-40B4-BE49-F238E27FC236}">
              <a16:creationId xmlns="" xmlns:a16="http://schemas.microsoft.com/office/drawing/2014/main" id="{00000000-0008-0000-0400-00000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13" name="TextBox 7112">
          <a:extLst>
            <a:ext uri="{FF2B5EF4-FFF2-40B4-BE49-F238E27FC236}">
              <a16:creationId xmlns="" xmlns:a16="http://schemas.microsoft.com/office/drawing/2014/main" id="{00000000-0008-0000-0400-00000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14" name="TextBox 7113">
          <a:extLst>
            <a:ext uri="{FF2B5EF4-FFF2-40B4-BE49-F238E27FC236}">
              <a16:creationId xmlns="" xmlns:a16="http://schemas.microsoft.com/office/drawing/2014/main" id="{00000000-0008-0000-0400-00000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15" name="TextBox 7114">
          <a:extLst>
            <a:ext uri="{FF2B5EF4-FFF2-40B4-BE49-F238E27FC236}">
              <a16:creationId xmlns="" xmlns:a16="http://schemas.microsoft.com/office/drawing/2014/main" id="{00000000-0008-0000-0400-00000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16" name="TextBox 7115">
          <a:extLst>
            <a:ext uri="{FF2B5EF4-FFF2-40B4-BE49-F238E27FC236}">
              <a16:creationId xmlns="" xmlns:a16="http://schemas.microsoft.com/office/drawing/2014/main" id="{00000000-0008-0000-0400-00000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17" name="TextBox 7116">
          <a:extLst>
            <a:ext uri="{FF2B5EF4-FFF2-40B4-BE49-F238E27FC236}">
              <a16:creationId xmlns="" xmlns:a16="http://schemas.microsoft.com/office/drawing/2014/main" id="{00000000-0008-0000-0400-00000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18" name="TextBox 7117">
          <a:extLst>
            <a:ext uri="{FF2B5EF4-FFF2-40B4-BE49-F238E27FC236}">
              <a16:creationId xmlns="" xmlns:a16="http://schemas.microsoft.com/office/drawing/2014/main" id="{00000000-0008-0000-0400-00000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19" name="TextBox 7118">
          <a:extLst>
            <a:ext uri="{FF2B5EF4-FFF2-40B4-BE49-F238E27FC236}">
              <a16:creationId xmlns="" xmlns:a16="http://schemas.microsoft.com/office/drawing/2014/main" id="{00000000-0008-0000-0400-00000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20" name="TextBox 7119">
          <a:extLst>
            <a:ext uri="{FF2B5EF4-FFF2-40B4-BE49-F238E27FC236}">
              <a16:creationId xmlns="" xmlns:a16="http://schemas.microsoft.com/office/drawing/2014/main" id="{00000000-0008-0000-0400-00000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21" name="TextBox 7120">
          <a:extLst>
            <a:ext uri="{FF2B5EF4-FFF2-40B4-BE49-F238E27FC236}">
              <a16:creationId xmlns="" xmlns:a16="http://schemas.microsoft.com/office/drawing/2014/main" id="{00000000-0008-0000-0400-00000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22" name="TextBox 7121">
          <a:extLst>
            <a:ext uri="{FF2B5EF4-FFF2-40B4-BE49-F238E27FC236}">
              <a16:creationId xmlns="" xmlns:a16="http://schemas.microsoft.com/office/drawing/2014/main" id="{00000000-0008-0000-0400-00000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23" name="TextBox 7122">
          <a:extLst>
            <a:ext uri="{FF2B5EF4-FFF2-40B4-BE49-F238E27FC236}">
              <a16:creationId xmlns="" xmlns:a16="http://schemas.microsoft.com/office/drawing/2014/main" id="{00000000-0008-0000-0400-00000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24" name="TextBox 7123">
          <a:extLst>
            <a:ext uri="{FF2B5EF4-FFF2-40B4-BE49-F238E27FC236}">
              <a16:creationId xmlns="" xmlns:a16="http://schemas.microsoft.com/office/drawing/2014/main" id="{00000000-0008-0000-0400-00000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25" name="TextBox 7124">
          <a:extLst>
            <a:ext uri="{FF2B5EF4-FFF2-40B4-BE49-F238E27FC236}">
              <a16:creationId xmlns="" xmlns:a16="http://schemas.microsoft.com/office/drawing/2014/main" id="{00000000-0008-0000-0400-00000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26" name="TextBox 7125">
          <a:extLst>
            <a:ext uri="{FF2B5EF4-FFF2-40B4-BE49-F238E27FC236}">
              <a16:creationId xmlns="" xmlns:a16="http://schemas.microsoft.com/office/drawing/2014/main" id="{00000000-0008-0000-0400-00000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27" name="TextBox 7126">
          <a:extLst>
            <a:ext uri="{FF2B5EF4-FFF2-40B4-BE49-F238E27FC236}">
              <a16:creationId xmlns="" xmlns:a16="http://schemas.microsoft.com/office/drawing/2014/main" id="{00000000-0008-0000-0400-00000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28" name="TextBox 7127">
          <a:extLst>
            <a:ext uri="{FF2B5EF4-FFF2-40B4-BE49-F238E27FC236}">
              <a16:creationId xmlns="" xmlns:a16="http://schemas.microsoft.com/office/drawing/2014/main" id="{00000000-0008-0000-0400-00001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29" name="TextBox 7128">
          <a:extLst>
            <a:ext uri="{FF2B5EF4-FFF2-40B4-BE49-F238E27FC236}">
              <a16:creationId xmlns="" xmlns:a16="http://schemas.microsoft.com/office/drawing/2014/main" id="{00000000-0008-0000-0400-00001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30" name="TextBox 7129">
          <a:extLst>
            <a:ext uri="{FF2B5EF4-FFF2-40B4-BE49-F238E27FC236}">
              <a16:creationId xmlns="" xmlns:a16="http://schemas.microsoft.com/office/drawing/2014/main" id="{00000000-0008-0000-0400-00001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31" name="TextBox 7130">
          <a:extLst>
            <a:ext uri="{FF2B5EF4-FFF2-40B4-BE49-F238E27FC236}">
              <a16:creationId xmlns="" xmlns:a16="http://schemas.microsoft.com/office/drawing/2014/main" id="{00000000-0008-0000-0400-00001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32" name="TextBox 7131">
          <a:extLst>
            <a:ext uri="{FF2B5EF4-FFF2-40B4-BE49-F238E27FC236}">
              <a16:creationId xmlns="" xmlns:a16="http://schemas.microsoft.com/office/drawing/2014/main" id="{00000000-0008-0000-0400-00001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33" name="TextBox 7132">
          <a:extLst>
            <a:ext uri="{FF2B5EF4-FFF2-40B4-BE49-F238E27FC236}">
              <a16:creationId xmlns="" xmlns:a16="http://schemas.microsoft.com/office/drawing/2014/main" id="{00000000-0008-0000-0400-00001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34" name="TextBox 7133">
          <a:extLst>
            <a:ext uri="{FF2B5EF4-FFF2-40B4-BE49-F238E27FC236}">
              <a16:creationId xmlns="" xmlns:a16="http://schemas.microsoft.com/office/drawing/2014/main" id="{00000000-0008-0000-0400-00001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35" name="TextBox 7134">
          <a:extLst>
            <a:ext uri="{FF2B5EF4-FFF2-40B4-BE49-F238E27FC236}">
              <a16:creationId xmlns="" xmlns:a16="http://schemas.microsoft.com/office/drawing/2014/main" id="{00000000-0008-0000-0400-00001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36" name="TextBox 7135">
          <a:extLst>
            <a:ext uri="{FF2B5EF4-FFF2-40B4-BE49-F238E27FC236}">
              <a16:creationId xmlns="" xmlns:a16="http://schemas.microsoft.com/office/drawing/2014/main" id="{00000000-0008-0000-0400-00001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37" name="TextBox 7136">
          <a:extLst>
            <a:ext uri="{FF2B5EF4-FFF2-40B4-BE49-F238E27FC236}">
              <a16:creationId xmlns="" xmlns:a16="http://schemas.microsoft.com/office/drawing/2014/main" id="{00000000-0008-0000-0400-00001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38" name="TextBox 7137">
          <a:extLst>
            <a:ext uri="{FF2B5EF4-FFF2-40B4-BE49-F238E27FC236}">
              <a16:creationId xmlns="" xmlns:a16="http://schemas.microsoft.com/office/drawing/2014/main" id="{00000000-0008-0000-0400-00001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39" name="TextBox 7138">
          <a:extLst>
            <a:ext uri="{FF2B5EF4-FFF2-40B4-BE49-F238E27FC236}">
              <a16:creationId xmlns="" xmlns:a16="http://schemas.microsoft.com/office/drawing/2014/main" id="{00000000-0008-0000-0400-00001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40" name="TextBox 7139">
          <a:extLst>
            <a:ext uri="{FF2B5EF4-FFF2-40B4-BE49-F238E27FC236}">
              <a16:creationId xmlns="" xmlns:a16="http://schemas.microsoft.com/office/drawing/2014/main" id="{00000000-0008-0000-0400-00001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41" name="TextBox 7140">
          <a:extLst>
            <a:ext uri="{FF2B5EF4-FFF2-40B4-BE49-F238E27FC236}">
              <a16:creationId xmlns="" xmlns:a16="http://schemas.microsoft.com/office/drawing/2014/main" id="{00000000-0008-0000-0400-00001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42" name="TextBox 7141">
          <a:extLst>
            <a:ext uri="{FF2B5EF4-FFF2-40B4-BE49-F238E27FC236}">
              <a16:creationId xmlns="" xmlns:a16="http://schemas.microsoft.com/office/drawing/2014/main" id="{00000000-0008-0000-0400-00001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43" name="TextBox 7142">
          <a:extLst>
            <a:ext uri="{FF2B5EF4-FFF2-40B4-BE49-F238E27FC236}">
              <a16:creationId xmlns="" xmlns:a16="http://schemas.microsoft.com/office/drawing/2014/main" id="{00000000-0008-0000-0400-00001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44" name="TextBox 7143">
          <a:extLst>
            <a:ext uri="{FF2B5EF4-FFF2-40B4-BE49-F238E27FC236}">
              <a16:creationId xmlns="" xmlns:a16="http://schemas.microsoft.com/office/drawing/2014/main" id="{00000000-0008-0000-0400-00002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45" name="TextBox 7144">
          <a:extLst>
            <a:ext uri="{FF2B5EF4-FFF2-40B4-BE49-F238E27FC236}">
              <a16:creationId xmlns="" xmlns:a16="http://schemas.microsoft.com/office/drawing/2014/main" id="{00000000-0008-0000-0400-00002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46" name="TextBox 7145">
          <a:extLst>
            <a:ext uri="{FF2B5EF4-FFF2-40B4-BE49-F238E27FC236}">
              <a16:creationId xmlns="" xmlns:a16="http://schemas.microsoft.com/office/drawing/2014/main" id="{00000000-0008-0000-0400-00002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47" name="TextBox 7146">
          <a:extLst>
            <a:ext uri="{FF2B5EF4-FFF2-40B4-BE49-F238E27FC236}">
              <a16:creationId xmlns="" xmlns:a16="http://schemas.microsoft.com/office/drawing/2014/main" id="{00000000-0008-0000-0400-00002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48" name="TextBox 7147">
          <a:extLst>
            <a:ext uri="{FF2B5EF4-FFF2-40B4-BE49-F238E27FC236}">
              <a16:creationId xmlns="" xmlns:a16="http://schemas.microsoft.com/office/drawing/2014/main" id="{00000000-0008-0000-0400-00002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49" name="TextBox 7148">
          <a:extLst>
            <a:ext uri="{FF2B5EF4-FFF2-40B4-BE49-F238E27FC236}">
              <a16:creationId xmlns="" xmlns:a16="http://schemas.microsoft.com/office/drawing/2014/main" id="{00000000-0008-0000-0400-00002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50" name="TextBox 7149">
          <a:extLst>
            <a:ext uri="{FF2B5EF4-FFF2-40B4-BE49-F238E27FC236}">
              <a16:creationId xmlns="" xmlns:a16="http://schemas.microsoft.com/office/drawing/2014/main" id="{00000000-0008-0000-0400-00002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51" name="TextBox 7150">
          <a:extLst>
            <a:ext uri="{FF2B5EF4-FFF2-40B4-BE49-F238E27FC236}">
              <a16:creationId xmlns="" xmlns:a16="http://schemas.microsoft.com/office/drawing/2014/main" id="{00000000-0008-0000-0400-00002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52" name="TextBox 7151">
          <a:extLst>
            <a:ext uri="{FF2B5EF4-FFF2-40B4-BE49-F238E27FC236}">
              <a16:creationId xmlns="" xmlns:a16="http://schemas.microsoft.com/office/drawing/2014/main" id="{00000000-0008-0000-0400-00002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53" name="TextBox 7152">
          <a:extLst>
            <a:ext uri="{FF2B5EF4-FFF2-40B4-BE49-F238E27FC236}">
              <a16:creationId xmlns="" xmlns:a16="http://schemas.microsoft.com/office/drawing/2014/main" id="{00000000-0008-0000-0400-00002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54" name="TextBox 7153">
          <a:extLst>
            <a:ext uri="{FF2B5EF4-FFF2-40B4-BE49-F238E27FC236}">
              <a16:creationId xmlns="" xmlns:a16="http://schemas.microsoft.com/office/drawing/2014/main" id="{00000000-0008-0000-0400-00002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55" name="TextBox 7154">
          <a:extLst>
            <a:ext uri="{FF2B5EF4-FFF2-40B4-BE49-F238E27FC236}">
              <a16:creationId xmlns="" xmlns:a16="http://schemas.microsoft.com/office/drawing/2014/main" id="{00000000-0008-0000-0400-00002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56" name="TextBox 7155">
          <a:extLst>
            <a:ext uri="{FF2B5EF4-FFF2-40B4-BE49-F238E27FC236}">
              <a16:creationId xmlns="" xmlns:a16="http://schemas.microsoft.com/office/drawing/2014/main" id="{00000000-0008-0000-0400-00002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57" name="TextBox 7156">
          <a:extLst>
            <a:ext uri="{FF2B5EF4-FFF2-40B4-BE49-F238E27FC236}">
              <a16:creationId xmlns="" xmlns:a16="http://schemas.microsoft.com/office/drawing/2014/main" id="{00000000-0008-0000-0400-00002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58" name="TextBox 7157">
          <a:extLst>
            <a:ext uri="{FF2B5EF4-FFF2-40B4-BE49-F238E27FC236}">
              <a16:creationId xmlns="" xmlns:a16="http://schemas.microsoft.com/office/drawing/2014/main" id="{00000000-0008-0000-0400-00002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59" name="TextBox 7158">
          <a:extLst>
            <a:ext uri="{FF2B5EF4-FFF2-40B4-BE49-F238E27FC236}">
              <a16:creationId xmlns="" xmlns:a16="http://schemas.microsoft.com/office/drawing/2014/main" id="{00000000-0008-0000-0400-00002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60" name="TextBox 7159">
          <a:extLst>
            <a:ext uri="{FF2B5EF4-FFF2-40B4-BE49-F238E27FC236}">
              <a16:creationId xmlns="" xmlns:a16="http://schemas.microsoft.com/office/drawing/2014/main" id="{00000000-0008-0000-0400-00003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61" name="TextBox 7160">
          <a:extLst>
            <a:ext uri="{FF2B5EF4-FFF2-40B4-BE49-F238E27FC236}">
              <a16:creationId xmlns="" xmlns:a16="http://schemas.microsoft.com/office/drawing/2014/main" id="{00000000-0008-0000-0400-00003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62" name="TextBox 7161">
          <a:extLst>
            <a:ext uri="{FF2B5EF4-FFF2-40B4-BE49-F238E27FC236}">
              <a16:creationId xmlns="" xmlns:a16="http://schemas.microsoft.com/office/drawing/2014/main" id="{00000000-0008-0000-0400-00003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63" name="TextBox 7162">
          <a:extLst>
            <a:ext uri="{FF2B5EF4-FFF2-40B4-BE49-F238E27FC236}">
              <a16:creationId xmlns="" xmlns:a16="http://schemas.microsoft.com/office/drawing/2014/main" id="{00000000-0008-0000-0400-00003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64" name="TextBox 7163">
          <a:extLst>
            <a:ext uri="{FF2B5EF4-FFF2-40B4-BE49-F238E27FC236}">
              <a16:creationId xmlns="" xmlns:a16="http://schemas.microsoft.com/office/drawing/2014/main" id="{00000000-0008-0000-0400-00003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65" name="TextBox 7164">
          <a:extLst>
            <a:ext uri="{FF2B5EF4-FFF2-40B4-BE49-F238E27FC236}">
              <a16:creationId xmlns="" xmlns:a16="http://schemas.microsoft.com/office/drawing/2014/main" id="{00000000-0008-0000-0400-00003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66" name="TextBox 7165">
          <a:extLst>
            <a:ext uri="{FF2B5EF4-FFF2-40B4-BE49-F238E27FC236}">
              <a16:creationId xmlns="" xmlns:a16="http://schemas.microsoft.com/office/drawing/2014/main" id="{00000000-0008-0000-0400-00003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67" name="TextBox 7166">
          <a:extLst>
            <a:ext uri="{FF2B5EF4-FFF2-40B4-BE49-F238E27FC236}">
              <a16:creationId xmlns="" xmlns:a16="http://schemas.microsoft.com/office/drawing/2014/main" id="{00000000-0008-0000-0400-00003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68" name="TextBox 7167">
          <a:extLst>
            <a:ext uri="{FF2B5EF4-FFF2-40B4-BE49-F238E27FC236}">
              <a16:creationId xmlns="" xmlns:a16="http://schemas.microsoft.com/office/drawing/2014/main" id="{00000000-0008-0000-0400-00003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69" name="TextBox 7168">
          <a:extLst>
            <a:ext uri="{FF2B5EF4-FFF2-40B4-BE49-F238E27FC236}">
              <a16:creationId xmlns="" xmlns:a16="http://schemas.microsoft.com/office/drawing/2014/main" id="{00000000-0008-0000-0400-00003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70" name="TextBox 7169">
          <a:extLst>
            <a:ext uri="{FF2B5EF4-FFF2-40B4-BE49-F238E27FC236}">
              <a16:creationId xmlns="" xmlns:a16="http://schemas.microsoft.com/office/drawing/2014/main" id="{00000000-0008-0000-0400-00003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71" name="TextBox 7170">
          <a:extLst>
            <a:ext uri="{FF2B5EF4-FFF2-40B4-BE49-F238E27FC236}">
              <a16:creationId xmlns="" xmlns:a16="http://schemas.microsoft.com/office/drawing/2014/main" id="{00000000-0008-0000-0400-00003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72" name="TextBox 7171">
          <a:extLst>
            <a:ext uri="{FF2B5EF4-FFF2-40B4-BE49-F238E27FC236}">
              <a16:creationId xmlns="" xmlns:a16="http://schemas.microsoft.com/office/drawing/2014/main" id="{00000000-0008-0000-0400-00003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73" name="TextBox 7172">
          <a:extLst>
            <a:ext uri="{FF2B5EF4-FFF2-40B4-BE49-F238E27FC236}">
              <a16:creationId xmlns="" xmlns:a16="http://schemas.microsoft.com/office/drawing/2014/main" id="{00000000-0008-0000-0400-00003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74" name="TextBox 7173">
          <a:extLst>
            <a:ext uri="{FF2B5EF4-FFF2-40B4-BE49-F238E27FC236}">
              <a16:creationId xmlns="" xmlns:a16="http://schemas.microsoft.com/office/drawing/2014/main" id="{00000000-0008-0000-0400-00003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75" name="TextBox 7174">
          <a:extLst>
            <a:ext uri="{FF2B5EF4-FFF2-40B4-BE49-F238E27FC236}">
              <a16:creationId xmlns="" xmlns:a16="http://schemas.microsoft.com/office/drawing/2014/main" id="{00000000-0008-0000-0400-00003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76" name="TextBox 7175">
          <a:extLst>
            <a:ext uri="{FF2B5EF4-FFF2-40B4-BE49-F238E27FC236}">
              <a16:creationId xmlns="" xmlns:a16="http://schemas.microsoft.com/office/drawing/2014/main" id="{00000000-0008-0000-0400-00004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77" name="TextBox 7176">
          <a:extLst>
            <a:ext uri="{FF2B5EF4-FFF2-40B4-BE49-F238E27FC236}">
              <a16:creationId xmlns="" xmlns:a16="http://schemas.microsoft.com/office/drawing/2014/main" id="{00000000-0008-0000-0400-00004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78" name="TextBox 7177">
          <a:extLst>
            <a:ext uri="{FF2B5EF4-FFF2-40B4-BE49-F238E27FC236}">
              <a16:creationId xmlns="" xmlns:a16="http://schemas.microsoft.com/office/drawing/2014/main" id="{00000000-0008-0000-0400-00004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79" name="TextBox 7178">
          <a:extLst>
            <a:ext uri="{FF2B5EF4-FFF2-40B4-BE49-F238E27FC236}">
              <a16:creationId xmlns="" xmlns:a16="http://schemas.microsoft.com/office/drawing/2014/main" id="{00000000-0008-0000-0400-00004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80" name="TextBox 7179">
          <a:extLst>
            <a:ext uri="{FF2B5EF4-FFF2-40B4-BE49-F238E27FC236}">
              <a16:creationId xmlns="" xmlns:a16="http://schemas.microsoft.com/office/drawing/2014/main" id="{00000000-0008-0000-0400-00004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81" name="TextBox 7180">
          <a:extLst>
            <a:ext uri="{FF2B5EF4-FFF2-40B4-BE49-F238E27FC236}">
              <a16:creationId xmlns="" xmlns:a16="http://schemas.microsoft.com/office/drawing/2014/main" id="{00000000-0008-0000-0400-00004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82" name="TextBox 7181">
          <a:extLst>
            <a:ext uri="{FF2B5EF4-FFF2-40B4-BE49-F238E27FC236}">
              <a16:creationId xmlns="" xmlns:a16="http://schemas.microsoft.com/office/drawing/2014/main" id="{00000000-0008-0000-0400-00004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83" name="TextBox 7182">
          <a:extLst>
            <a:ext uri="{FF2B5EF4-FFF2-40B4-BE49-F238E27FC236}">
              <a16:creationId xmlns="" xmlns:a16="http://schemas.microsoft.com/office/drawing/2014/main" id="{00000000-0008-0000-0400-00004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84" name="TextBox 7183">
          <a:extLst>
            <a:ext uri="{FF2B5EF4-FFF2-40B4-BE49-F238E27FC236}">
              <a16:creationId xmlns="" xmlns:a16="http://schemas.microsoft.com/office/drawing/2014/main" id="{00000000-0008-0000-0400-00004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85" name="TextBox 7184">
          <a:extLst>
            <a:ext uri="{FF2B5EF4-FFF2-40B4-BE49-F238E27FC236}">
              <a16:creationId xmlns="" xmlns:a16="http://schemas.microsoft.com/office/drawing/2014/main" id="{00000000-0008-0000-0400-00004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86" name="TextBox 7185">
          <a:extLst>
            <a:ext uri="{FF2B5EF4-FFF2-40B4-BE49-F238E27FC236}">
              <a16:creationId xmlns="" xmlns:a16="http://schemas.microsoft.com/office/drawing/2014/main" id="{00000000-0008-0000-0400-00004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87" name="TextBox 7186">
          <a:extLst>
            <a:ext uri="{FF2B5EF4-FFF2-40B4-BE49-F238E27FC236}">
              <a16:creationId xmlns="" xmlns:a16="http://schemas.microsoft.com/office/drawing/2014/main" id="{00000000-0008-0000-0400-00004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88" name="TextBox 7187">
          <a:extLst>
            <a:ext uri="{FF2B5EF4-FFF2-40B4-BE49-F238E27FC236}">
              <a16:creationId xmlns="" xmlns:a16="http://schemas.microsoft.com/office/drawing/2014/main" id="{00000000-0008-0000-0400-00004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89" name="TextBox 7188">
          <a:extLst>
            <a:ext uri="{FF2B5EF4-FFF2-40B4-BE49-F238E27FC236}">
              <a16:creationId xmlns="" xmlns:a16="http://schemas.microsoft.com/office/drawing/2014/main" id="{00000000-0008-0000-0400-00004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90" name="TextBox 7189">
          <a:extLst>
            <a:ext uri="{FF2B5EF4-FFF2-40B4-BE49-F238E27FC236}">
              <a16:creationId xmlns="" xmlns:a16="http://schemas.microsoft.com/office/drawing/2014/main" id="{00000000-0008-0000-0400-00004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91" name="TextBox 7190">
          <a:extLst>
            <a:ext uri="{FF2B5EF4-FFF2-40B4-BE49-F238E27FC236}">
              <a16:creationId xmlns="" xmlns:a16="http://schemas.microsoft.com/office/drawing/2014/main" id="{00000000-0008-0000-0400-00004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192" name="TextBox 7191">
          <a:extLst>
            <a:ext uri="{FF2B5EF4-FFF2-40B4-BE49-F238E27FC236}">
              <a16:creationId xmlns="" xmlns:a16="http://schemas.microsoft.com/office/drawing/2014/main" id="{00000000-0008-0000-0400-00005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93" name="TextBox 7192">
          <a:extLst>
            <a:ext uri="{FF2B5EF4-FFF2-40B4-BE49-F238E27FC236}">
              <a16:creationId xmlns="" xmlns:a16="http://schemas.microsoft.com/office/drawing/2014/main" id="{00000000-0008-0000-0400-00005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194" name="TextBox 7193">
          <a:extLst>
            <a:ext uri="{FF2B5EF4-FFF2-40B4-BE49-F238E27FC236}">
              <a16:creationId xmlns="" xmlns:a16="http://schemas.microsoft.com/office/drawing/2014/main" id="{00000000-0008-0000-0400-00005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95" name="TextBox 7194">
          <a:extLst>
            <a:ext uri="{FF2B5EF4-FFF2-40B4-BE49-F238E27FC236}">
              <a16:creationId xmlns="" xmlns:a16="http://schemas.microsoft.com/office/drawing/2014/main" id="{00000000-0008-0000-0400-00005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196" name="TextBox 7195">
          <a:extLst>
            <a:ext uri="{FF2B5EF4-FFF2-40B4-BE49-F238E27FC236}">
              <a16:creationId xmlns="" xmlns:a16="http://schemas.microsoft.com/office/drawing/2014/main" id="{00000000-0008-0000-0400-00005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197" name="TextBox 7196">
          <a:extLst>
            <a:ext uri="{FF2B5EF4-FFF2-40B4-BE49-F238E27FC236}">
              <a16:creationId xmlns="" xmlns:a16="http://schemas.microsoft.com/office/drawing/2014/main" id="{00000000-0008-0000-0400-00005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198" name="TextBox 7197">
          <a:extLst>
            <a:ext uri="{FF2B5EF4-FFF2-40B4-BE49-F238E27FC236}">
              <a16:creationId xmlns="" xmlns:a16="http://schemas.microsoft.com/office/drawing/2014/main" id="{00000000-0008-0000-0400-00005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199" name="TextBox 7198">
          <a:extLst>
            <a:ext uri="{FF2B5EF4-FFF2-40B4-BE49-F238E27FC236}">
              <a16:creationId xmlns="" xmlns:a16="http://schemas.microsoft.com/office/drawing/2014/main" id="{00000000-0008-0000-0400-00005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00" name="TextBox 7199">
          <a:extLst>
            <a:ext uri="{FF2B5EF4-FFF2-40B4-BE49-F238E27FC236}">
              <a16:creationId xmlns="" xmlns:a16="http://schemas.microsoft.com/office/drawing/2014/main" id="{00000000-0008-0000-0400-00005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01" name="TextBox 7200">
          <a:extLst>
            <a:ext uri="{FF2B5EF4-FFF2-40B4-BE49-F238E27FC236}">
              <a16:creationId xmlns="" xmlns:a16="http://schemas.microsoft.com/office/drawing/2014/main" id="{00000000-0008-0000-0400-00005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02" name="TextBox 7201">
          <a:extLst>
            <a:ext uri="{FF2B5EF4-FFF2-40B4-BE49-F238E27FC236}">
              <a16:creationId xmlns="" xmlns:a16="http://schemas.microsoft.com/office/drawing/2014/main" id="{00000000-0008-0000-0400-00005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03" name="TextBox 7202">
          <a:extLst>
            <a:ext uri="{FF2B5EF4-FFF2-40B4-BE49-F238E27FC236}">
              <a16:creationId xmlns="" xmlns:a16="http://schemas.microsoft.com/office/drawing/2014/main" id="{00000000-0008-0000-0400-00005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04" name="TextBox 7203">
          <a:extLst>
            <a:ext uri="{FF2B5EF4-FFF2-40B4-BE49-F238E27FC236}">
              <a16:creationId xmlns="" xmlns:a16="http://schemas.microsoft.com/office/drawing/2014/main" id="{00000000-0008-0000-0400-00005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05" name="TextBox 7204">
          <a:extLst>
            <a:ext uri="{FF2B5EF4-FFF2-40B4-BE49-F238E27FC236}">
              <a16:creationId xmlns="" xmlns:a16="http://schemas.microsoft.com/office/drawing/2014/main" id="{00000000-0008-0000-0400-00005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06" name="TextBox 7205">
          <a:extLst>
            <a:ext uri="{FF2B5EF4-FFF2-40B4-BE49-F238E27FC236}">
              <a16:creationId xmlns="" xmlns:a16="http://schemas.microsoft.com/office/drawing/2014/main" id="{00000000-0008-0000-0400-00005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07" name="TextBox 7206">
          <a:extLst>
            <a:ext uri="{FF2B5EF4-FFF2-40B4-BE49-F238E27FC236}">
              <a16:creationId xmlns="" xmlns:a16="http://schemas.microsoft.com/office/drawing/2014/main" id="{00000000-0008-0000-0400-00005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08" name="TextBox 7207">
          <a:extLst>
            <a:ext uri="{FF2B5EF4-FFF2-40B4-BE49-F238E27FC236}">
              <a16:creationId xmlns="" xmlns:a16="http://schemas.microsoft.com/office/drawing/2014/main" id="{00000000-0008-0000-0400-00006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09" name="TextBox 7208">
          <a:extLst>
            <a:ext uri="{FF2B5EF4-FFF2-40B4-BE49-F238E27FC236}">
              <a16:creationId xmlns="" xmlns:a16="http://schemas.microsoft.com/office/drawing/2014/main" id="{00000000-0008-0000-0400-00006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10" name="TextBox 7209">
          <a:extLst>
            <a:ext uri="{FF2B5EF4-FFF2-40B4-BE49-F238E27FC236}">
              <a16:creationId xmlns="" xmlns:a16="http://schemas.microsoft.com/office/drawing/2014/main" id="{00000000-0008-0000-0400-00006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11" name="TextBox 7210">
          <a:extLst>
            <a:ext uri="{FF2B5EF4-FFF2-40B4-BE49-F238E27FC236}">
              <a16:creationId xmlns="" xmlns:a16="http://schemas.microsoft.com/office/drawing/2014/main" id="{00000000-0008-0000-0400-00006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12" name="TextBox 7211">
          <a:extLst>
            <a:ext uri="{FF2B5EF4-FFF2-40B4-BE49-F238E27FC236}">
              <a16:creationId xmlns="" xmlns:a16="http://schemas.microsoft.com/office/drawing/2014/main" id="{00000000-0008-0000-0400-00006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13" name="TextBox 7212">
          <a:extLst>
            <a:ext uri="{FF2B5EF4-FFF2-40B4-BE49-F238E27FC236}">
              <a16:creationId xmlns="" xmlns:a16="http://schemas.microsoft.com/office/drawing/2014/main" id="{00000000-0008-0000-0400-00006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14" name="TextBox 7213">
          <a:extLst>
            <a:ext uri="{FF2B5EF4-FFF2-40B4-BE49-F238E27FC236}">
              <a16:creationId xmlns="" xmlns:a16="http://schemas.microsoft.com/office/drawing/2014/main" id="{00000000-0008-0000-0400-00006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15" name="TextBox 7214">
          <a:extLst>
            <a:ext uri="{FF2B5EF4-FFF2-40B4-BE49-F238E27FC236}">
              <a16:creationId xmlns="" xmlns:a16="http://schemas.microsoft.com/office/drawing/2014/main" id="{00000000-0008-0000-0400-00006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16" name="TextBox 7215">
          <a:extLst>
            <a:ext uri="{FF2B5EF4-FFF2-40B4-BE49-F238E27FC236}">
              <a16:creationId xmlns="" xmlns:a16="http://schemas.microsoft.com/office/drawing/2014/main" id="{00000000-0008-0000-0400-00006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17" name="TextBox 7216">
          <a:extLst>
            <a:ext uri="{FF2B5EF4-FFF2-40B4-BE49-F238E27FC236}">
              <a16:creationId xmlns="" xmlns:a16="http://schemas.microsoft.com/office/drawing/2014/main" id="{00000000-0008-0000-0400-00006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18" name="TextBox 7217">
          <a:extLst>
            <a:ext uri="{FF2B5EF4-FFF2-40B4-BE49-F238E27FC236}">
              <a16:creationId xmlns="" xmlns:a16="http://schemas.microsoft.com/office/drawing/2014/main" id="{00000000-0008-0000-0400-00006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19" name="TextBox 7218">
          <a:extLst>
            <a:ext uri="{FF2B5EF4-FFF2-40B4-BE49-F238E27FC236}">
              <a16:creationId xmlns="" xmlns:a16="http://schemas.microsoft.com/office/drawing/2014/main" id="{00000000-0008-0000-0400-00006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20" name="TextBox 7219">
          <a:extLst>
            <a:ext uri="{FF2B5EF4-FFF2-40B4-BE49-F238E27FC236}">
              <a16:creationId xmlns="" xmlns:a16="http://schemas.microsoft.com/office/drawing/2014/main" id="{00000000-0008-0000-0400-00006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21" name="TextBox 7220">
          <a:extLst>
            <a:ext uri="{FF2B5EF4-FFF2-40B4-BE49-F238E27FC236}">
              <a16:creationId xmlns="" xmlns:a16="http://schemas.microsoft.com/office/drawing/2014/main" id="{00000000-0008-0000-0400-00006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22" name="TextBox 7221">
          <a:extLst>
            <a:ext uri="{FF2B5EF4-FFF2-40B4-BE49-F238E27FC236}">
              <a16:creationId xmlns="" xmlns:a16="http://schemas.microsoft.com/office/drawing/2014/main" id="{00000000-0008-0000-0400-00006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23" name="TextBox 7222">
          <a:extLst>
            <a:ext uri="{FF2B5EF4-FFF2-40B4-BE49-F238E27FC236}">
              <a16:creationId xmlns="" xmlns:a16="http://schemas.microsoft.com/office/drawing/2014/main" id="{00000000-0008-0000-0400-00006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24" name="TextBox 7223">
          <a:extLst>
            <a:ext uri="{FF2B5EF4-FFF2-40B4-BE49-F238E27FC236}">
              <a16:creationId xmlns="" xmlns:a16="http://schemas.microsoft.com/office/drawing/2014/main" id="{00000000-0008-0000-0400-00007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25" name="TextBox 7224">
          <a:extLst>
            <a:ext uri="{FF2B5EF4-FFF2-40B4-BE49-F238E27FC236}">
              <a16:creationId xmlns="" xmlns:a16="http://schemas.microsoft.com/office/drawing/2014/main" id="{00000000-0008-0000-0400-00007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26" name="TextBox 7225">
          <a:extLst>
            <a:ext uri="{FF2B5EF4-FFF2-40B4-BE49-F238E27FC236}">
              <a16:creationId xmlns="" xmlns:a16="http://schemas.microsoft.com/office/drawing/2014/main" id="{00000000-0008-0000-0400-00007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27" name="TextBox 7226">
          <a:extLst>
            <a:ext uri="{FF2B5EF4-FFF2-40B4-BE49-F238E27FC236}">
              <a16:creationId xmlns="" xmlns:a16="http://schemas.microsoft.com/office/drawing/2014/main" id="{00000000-0008-0000-0400-00007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28" name="TextBox 7227">
          <a:extLst>
            <a:ext uri="{FF2B5EF4-FFF2-40B4-BE49-F238E27FC236}">
              <a16:creationId xmlns="" xmlns:a16="http://schemas.microsoft.com/office/drawing/2014/main" id="{00000000-0008-0000-0400-00007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29" name="TextBox 7228">
          <a:extLst>
            <a:ext uri="{FF2B5EF4-FFF2-40B4-BE49-F238E27FC236}">
              <a16:creationId xmlns="" xmlns:a16="http://schemas.microsoft.com/office/drawing/2014/main" id="{00000000-0008-0000-0400-00007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30" name="TextBox 7229">
          <a:extLst>
            <a:ext uri="{FF2B5EF4-FFF2-40B4-BE49-F238E27FC236}">
              <a16:creationId xmlns="" xmlns:a16="http://schemas.microsoft.com/office/drawing/2014/main" id="{00000000-0008-0000-0400-00007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31" name="TextBox 7230">
          <a:extLst>
            <a:ext uri="{FF2B5EF4-FFF2-40B4-BE49-F238E27FC236}">
              <a16:creationId xmlns="" xmlns:a16="http://schemas.microsoft.com/office/drawing/2014/main" id="{00000000-0008-0000-0400-00007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32" name="TextBox 7231">
          <a:extLst>
            <a:ext uri="{FF2B5EF4-FFF2-40B4-BE49-F238E27FC236}">
              <a16:creationId xmlns="" xmlns:a16="http://schemas.microsoft.com/office/drawing/2014/main" id="{00000000-0008-0000-0400-000078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33" name="TextBox 7232">
          <a:extLst>
            <a:ext uri="{FF2B5EF4-FFF2-40B4-BE49-F238E27FC236}">
              <a16:creationId xmlns="" xmlns:a16="http://schemas.microsoft.com/office/drawing/2014/main" id="{00000000-0008-0000-0400-000079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34" name="TextBox 7233">
          <a:extLst>
            <a:ext uri="{FF2B5EF4-FFF2-40B4-BE49-F238E27FC236}">
              <a16:creationId xmlns="" xmlns:a16="http://schemas.microsoft.com/office/drawing/2014/main" id="{00000000-0008-0000-0400-00007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35" name="TextBox 7234">
          <a:extLst>
            <a:ext uri="{FF2B5EF4-FFF2-40B4-BE49-F238E27FC236}">
              <a16:creationId xmlns="" xmlns:a16="http://schemas.microsoft.com/office/drawing/2014/main" id="{00000000-0008-0000-0400-00007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36" name="TextBox 7235">
          <a:extLst>
            <a:ext uri="{FF2B5EF4-FFF2-40B4-BE49-F238E27FC236}">
              <a16:creationId xmlns="" xmlns:a16="http://schemas.microsoft.com/office/drawing/2014/main" id="{00000000-0008-0000-0400-00007C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37" name="TextBox 7236">
          <a:extLst>
            <a:ext uri="{FF2B5EF4-FFF2-40B4-BE49-F238E27FC236}">
              <a16:creationId xmlns="" xmlns:a16="http://schemas.microsoft.com/office/drawing/2014/main" id="{00000000-0008-0000-0400-00007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38" name="TextBox 7237">
          <a:extLst>
            <a:ext uri="{FF2B5EF4-FFF2-40B4-BE49-F238E27FC236}">
              <a16:creationId xmlns="" xmlns:a16="http://schemas.microsoft.com/office/drawing/2014/main" id="{00000000-0008-0000-0400-00007E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39" name="TextBox 7238">
          <a:extLst>
            <a:ext uri="{FF2B5EF4-FFF2-40B4-BE49-F238E27FC236}">
              <a16:creationId xmlns="" xmlns:a16="http://schemas.microsoft.com/office/drawing/2014/main" id="{00000000-0008-0000-0400-00007F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40" name="TextBox 7239">
          <a:extLst>
            <a:ext uri="{FF2B5EF4-FFF2-40B4-BE49-F238E27FC236}">
              <a16:creationId xmlns="" xmlns:a16="http://schemas.microsoft.com/office/drawing/2014/main" id="{00000000-0008-0000-0400-000080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41" name="TextBox 7240">
          <a:extLst>
            <a:ext uri="{FF2B5EF4-FFF2-40B4-BE49-F238E27FC236}">
              <a16:creationId xmlns="" xmlns:a16="http://schemas.microsoft.com/office/drawing/2014/main" id="{00000000-0008-0000-0400-000081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42" name="TextBox 7241">
          <a:extLst>
            <a:ext uri="{FF2B5EF4-FFF2-40B4-BE49-F238E27FC236}">
              <a16:creationId xmlns="" xmlns:a16="http://schemas.microsoft.com/office/drawing/2014/main" id="{00000000-0008-0000-0400-00008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43" name="TextBox 7242">
          <a:extLst>
            <a:ext uri="{FF2B5EF4-FFF2-40B4-BE49-F238E27FC236}">
              <a16:creationId xmlns="" xmlns:a16="http://schemas.microsoft.com/office/drawing/2014/main" id="{00000000-0008-0000-0400-00008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44" name="TextBox 7243">
          <a:extLst>
            <a:ext uri="{FF2B5EF4-FFF2-40B4-BE49-F238E27FC236}">
              <a16:creationId xmlns="" xmlns:a16="http://schemas.microsoft.com/office/drawing/2014/main" id="{00000000-0008-0000-0400-000084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45" name="TextBox 7244">
          <a:extLst>
            <a:ext uri="{FF2B5EF4-FFF2-40B4-BE49-F238E27FC236}">
              <a16:creationId xmlns="" xmlns:a16="http://schemas.microsoft.com/office/drawing/2014/main" id="{00000000-0008-0000-0400-00008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46" name="TextBox 7245">
          <a:extLst>
            <a:ext uri="{FF2B5EF4-FFF2-40B4-BE49-F238E27FC236}">
              <a16:creationId xmlns="" xmlns:a16="http://schemas.microsoft.com/office/drawing/2014/main" id="{00000000-0008-0000-0400-000086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47" name="TextBox 7246">
          <a:extLst>
            <a:ext uri="{FF2B5EF4-FFF2-40B4-BE49-F238E27FC236}">
              <a16:creationId xmlns="" xmlns:a16="http://schemas.microsoft.com/office/drawing/2014/main" id="{00000000-0008-0000-0400-000087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48" name="TextBox 7247">
          <a:extLst>
            <a:ext uri="{FF2B5EF4-FFF2-40B4-BE49-F238E27FC236}">
              <a16:creationId xmlns="" xmlns:a16="http://schemas.microsoft.com/office/drawing/2014/main" id="{00000000-0008-0000-0400-000088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49" name="TextBox 7248">
          <a:extLst>
            <a:ext uri="{FF2B5EF4-FFF2-40B4-BE49-F238E27FC236}">
              <a16:creationId xmlns="" xmlns:a16="http://schemas.microsoft.com/office/drawing/2014/main" id="{00000000-0008-0000-0400-000089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50" name="TextBox 7249">
          <a:extLst>
            <a:ext uri="{FF2B5EF4-FFF2-40B4-BE49-F238E27FC236}">
              <a16:creationId xmlns="" xmlns:a16="http://schemas.microsoft.com/office/drawing/2014/main" id="{00000000-0008-0000-0400-00008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51" name="TextBox 7250">
          <a:extLst>
            <a:ext uri="{FF2B5EF4-FFF2-40B4-BE49-F238E27FC236}">
              <a16:creationId xmlns="" xmlns:a16="http://schemas.microsoft.com/office/drawing/2014/main" id="{00000000-0008-0000-0400-00008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52" name="TextBox 7251">
          <a:extLst>
            <a:ext uri="{FF2B5EF4-FFF2-40B4-BE49-F238E27FC236}">
              <a16:creationId xmlns="" xmlns:a16="http://schemas.microsoft.com/office/drawing/2014/main" id="{00000000-0008-0000-0400-00008C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53" name="TextBox 7252">
          <a:extLst>
            <a:ext uri="{FF2B5EF4-FFF2-40B4-BE49-F238E27FC236}">
              <a16:creationId xmlns="" xmlns:a16="http://schemas.microsoft.com/office/drawing/2014/main" id="{00000000-0008-0000-0400-00008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54" name="TextBox 7253">
          <a:extLst>
            <a:ext uri="{FF2B5EF4-FFF2-40B4-BE49-F238E27FC236}">
              <a16:creationId xmlns="" xmlns:a16="http://schemas.microsoft.com/office/drawing/2014/main" id="{00000000-0008-0000-0400-00008E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55" name="TextBox 7254">
          <a:extLst>
            <a:ext uri="{FF2B5EF4-FFF2-40B4-BE49-F238E27FC236}">
              <a16:creationId xmlns="" xmlns:a16="http://schemas.microsoft.com/office/drawing/2014/main" id="{00000000-0008-0000-0400-00008F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56" name="TextBox 7255">
          <a:extLst>
            <a:ext uri="{FF2B5EF4-FFF2-40B4-BE49-F238E27FC236}">
              <a16:creationId xmlns="" xmlns:a16="http://schemas.microsoft.com/office/drawing/2014/main" id="{00000000-0008-0000-0400-000090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57" name="TextBox 7256">
          <a:extLst>
            <a:ext uri="{FF2B5EF4-FFF2-40B4-BE49-F238E27FC236}">
              <a16:creationId xmlns="" xmlns:a16="http://schemas.microsoft.com/office/drawing/2014/main" id="{00000000-0008-0000-0400-000091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58" name="TextBox 7257">
          <a:extLst>
            <a:ext uri="{FF2B5EF4-FFF2-40B4-BE49-F238E27FC236}">
              <a16:creationId xmlns="" xmlns:a16="http://schemas.microsoft.com/office/drawing/2014/main" id="{00000000-0008-0000-0400-000092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59" name="TextBox 7258">
          <a:extLst>
            <a:ext uri="{FF2B5EF4-FFF2-40B4-BE49-F238E27FC236}">
              <a16:creationId xmlns="" xmlns:a16="http://schemas.microsoft.com/office/drawing/2014/main" id="{00000000-0008-0000-0400-000093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60" name="TextBox 7259">
          <a:extLst>
            <a:ext uri="{FF2B5EF4-FFF2-40B4-BE49-F238E27FC236}">
              <a16:creationId xmlns="" xmlns:a16="http://schemas.microsoft.com/office/drawing/2014/main" id="{00000000-0008-0000-0400-000094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61" name="TextBox 7260">
          <a:extLst>
            <a:ext uri="{FF2B5EF4-FFF2-40B4-BE49-F238E27FC236}">
              <a16:creationId xmlns="" xmlns:a16="http://schemas.microsoft.com/office/drawing/2014/main" id="{00000000-0008-0000-0400-000095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62" name="TextBox 7261">
          <a:extLst>
            <a:ext uri="{FF2B5EF4-FFF2-40B4-BE49-F238E27FC236}">
              <a16:creationId xmlns="" xmlns:a16="http://schemas.microsoft.com/office/drawing/2014/main" id="{00000000-0008-0000-0400-000096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63" name="TextBox 7262">
          <a:extLst>
            <a:ext uri="{FF2B5EF4-FFF2-40B4-BE49-F238E27FC236}">
              <a16:creationId xmlns="" xmlns:a16="http://schemas.microsoft.com/office/drawing/2014/main" id="{00000000-0008-0000-0400-000097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64" name="TextBox 7263">
          <a:extLst>
            <a:ext uri="{FF2B5EF4-FFF2-40B4-BE49-F238E27FC236}">
              <a16:creationId xmlns="" xmlns:a16="http://schemas.microsoft.com/office/drawing/2014/main" id="{00000000-0008-0000-0400-000098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65" name="TextBox 7264">
          <a:extLst>
            <a:ext uri="{FF2B5EF4-FFF2-40B4-BE49-F238E27FC236}">
              <a16:creationId xmlns="" xmlns:a16="http://schemas.microsoft.com/office/drawing/2014/main" id="{00000000-0008-0000-0400-000099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66" name="TextBox 7265">
          <a:extLst>
            <a:ext uri="{FF2B5EF4-FFF2-40B4-BE49-F238E27FC236}">
              <a16:creationId xmlns="" xmlns:a16="http://schemas.microsoft.com/office/drawing/2014/main" id="{00000000-0008-0000-0400-00009A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67" name="TextBox 7266">
          <a:extLst>
            <a:ext uri="{FF2B5EF4-FFF2-40B4-BE49-F238E27FC236}">
              <a16:creationId xmlns="" xmlns:a16="http://schemas.microsoft.com/office/drawing/2014/main" id="{00000000-0008-0000-0400-00009B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68" name="TextBox 7267">
          <a:extLst>
            <a:ext uri="{FF2B5EF4-FFF2-40B4-BE49-F238E27FC236}">
              <a16:creationId xmlns="" xmlns:a16="http://schemas.microsoft.com/office/drawing/2014/main" id="{00000000-0008-0000-0400-00009C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69" name="TextBox 7268">
          <a:extLst>
            <a:ext uri="{FF2B5EF4-FFF2-40B4-BE49-F238E27FC236}">
              <a16:creationId xmlns="" xmlns:a16="http://schemas.microsoft.com/office/drawing/2014/main" id="{00000000-0008-0000-0400-00009D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70" name="TextBox 7269">
          <a:extLst>
            <a:ext uri="{FF2B5EF4-FFF2-40B4-BE49-F238E27FC236}">
              <a16:creationId xmlns="" xmlns:a16="http://schemas.microsoft.com/office/drawing/2014/main" id="{00000000-0008-0000-0400-00009E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71" name="TextBox 7270">
          <a:extLst>
            <a:ext uri="{FF2B5EF4-FFF2-40B4-BE49-F238E27FC236}">
              <a16:creationId xmlns="" xmlns:a16="http://schemas.microsoft.com/office/drawing/2014/main" id="{00000000-0008-0000-0400-00009F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72" name="TextBox 7271">
          <a:extLst>
            <a:ext uri="{FF2B5EF4-FFF2-40B4-BE49-F238E27FC236}">
              <a16:creationId xmlns="" xmlns:a16="http://schemas.microsoft.com/office/drawing/2014/main" id="{00000000-0008-0000-0400-0000A0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73" name="TextBox 7272">
          <a:extLst>
            <a:ext uri="{FF2B5EF4-FFF2-40B4-BE49-F238E27FC236}">
              <a16:creationId xmlns="" xmlns:a16="http://schemas.microsoft.com/office/drawing/2014/main" id="{00000000-0008-0000-0400-0000A1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74" name="TextBox 7273">
          <a:extLst>
            <a:ext uri="{FF2B5EF4-FFF2-40B4-BE49-F238E27FC236}">
              <a16:creationId xmlns="" xmlns:a16="http://schemas.microsoft.com/office/drawing/2014/main" id="{00000000-0008-0000-0400-0000A2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75" name="TextBox 7274">
          <a:extLst>
            <a:ext uri="{FF2B5EF4-FFF2-40B4-BE49-F238E27FC236}">
              <a16:creationId xmlns="" xmlns:a16="http://schemas.microsoft.com/office/drawing/2014/main" id="{00000000-0008-0000-0400-0000A3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76" name="TextBox 7275">
          <a:extLst>
            <a:ext uri="{FF2B5EF4-FFF2-40B4-BE49-F238E27FC236}">
              <a16:creationId xmlns="" xmlns:a16="http://schemas.microsoft.com/office/drawing/2014/main" id="{00000000-0008-0000-0400-0000A4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77" name="TextBox 7276">
          <a:extLst>
            <a:ext uri="{FF2B5EF4-FFF2-40B4-BE49-F238E27FC236}">
              <a16:creationId xmlns="" xmlns:a16="http://schemas.microsoft.com/office/drawing/2014/main" id="{00000000-0008-0000-0400-0000A5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7278" name="TextBox 7277">
          <a:extLst>
            <a:ext uri="{FF2B5EF4-FFF2-40B4-BE49-F238E27FC236}">
              <a16:creationId xmlns="" xmlns:a16="http://schemas.microsoft.com/office/drawing/2014/main" id="{00000000-0008-0000-0400-0000A603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79" name="TextBox 7278">
          <a:extLst>
            <a:ext uri="{FF2B5EF4-FFF2-40B4-BE49-F238E27FC236}">
              <a16:creationId xmlns="" xmlns:a16="http://schemas.microsoft.com/office/drawing/2014/main" id="{00000000-0008-0000-0400-0000A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80" name="TextBox 7279">
          <a:extLst>
            <a:ext uri="{FF2B5EF4-FFF2-40B4-BE49-F238E27FC236}">
              <a16:creationId xmlns="" xmlns:a16="http://schemas.microsoft.com/office/drawing/2014/main" id="{00000000-0008-0000-0400-0000A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81" name="TextBox 7280">
          <a:extLst>
            <a:ext uri="{FF2B5EF4-FFF2-40B4-BE49-F238E27FC236}">
              <a16:creationId xmlns="" xmlns:a16="http://schemas.microsoft.com/office/drawing/2014/main" id="{00000000-0008-0000-0400-0000A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82" name="TextBox 7281">
          <a:extLst>
            <a:ext uri="{FF2B5EF4-FFF2-40B4-BE49-F238E27FC236}">
              <a16:creationId xmlns="" xmlns:a16="http://schemas.microsoft.com/office/drawing/2014/main" id="{00000000-0008-0000-0400-0000A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83" name="TextBox 7282">
          <a:extLst>
            <a:ext uri="{FF2B5EF4-FFF2-40B4-BE49-F238E27FC236}">
              <a16:creationId xmlns="" xmlns:a16="http://schemas.microsoft.com/office/drawing/2014/main" id="{00000000-0008-0000-0400-0000A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84" name="TextBox 7283">
          <a:extLst>
            <a:ext uri="{FF2B5EF4-FFF2-40B4-BE49-F238E27FC236}">
              <a16:creationId xmlns="" xmlns:a16="http://schemas.microsoft.com/office/drawing/2014/main" id="{00000000-0008-0000-0400-0000A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85" name="TextBox 7284">
          <a:extLst>
            <a:ext uri="{FF2B5EF4-FFF2-40B4-BE49-F238E27FC236}">
              <a16:creationId xmlns="" xmlns:a16="http://schemas.microsoft.com/office/drawing/2014/main" id="{00000000-0008-0000-0400-0000A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86" name="TextBox 7285">
          <a:extLst>
            <a:ext uri="{FF2B5EF4-FFF2-40B4-BE49-F238E27FC236}">
              <a16:creationId xmlns="" xmlns:a16="http://schemas.microsoft.com/office/drawing/2014/main" id="{00000000-0008-0000-0400-0000A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87" name="TextBox 7286">
          <a:extLst>
            <a:ext uri="{FF2B5EF4-FFF2-40B4-BE49-F238E27FC236}">
              <a16:creationId xmlns="" xmlns:a16="http://schemas.microsoft.com/office/drawing/2014/main" id="{00000000-0008-0000-0400-0000A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88" name="TextBox 7287">
          <a:extLst>
            <a:ext uri="{FF2B5EF4-FFF2-40B4-BE49-F238E27FC236}">
              <a16:creationId xmlns="" xmlns:a16="http://schemas.microsoft.com/office/drawing/2014/main" id="{00000000-0008-0000-0400-0000B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89" name="TextBox 7288">
          <a:extLst>
            <a:ext uri="{FF2B5EF4-FFF2-40B4-BE49-F238E27FC236}">
              <a16:creationId xmlns="" xmlns:a16="http://schemas.microsoft.com/office/drawing/2014/main" id="{00000000-0008-0000-0400-0000B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90" name="TextBox 7289">
          <a:extLst>
            <a:ext uri="{FF2B5EF4-FFF2-40B4-BE49-F238E27FC236}">
              <a16:creationId xmlns="" xmlns:a16="http://schemas.microsoft.com/office/drawing/2014/main" id="{00000000-0008-0000-0400-0000B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91" name="TextBox 7290">
          <a:extLst>
            <a:ext uri="{FF2B5EF4-FFF2-40B4-BE49-F238E27FC236}">
              <a16:creationId xmlns="" xmlns:a16="http://schemas.microsoft.com/office/drawing/2014/main" id="{00000000-0008-0000-0400-0000B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92" name="TextBox 7291">
          <a:extLst>
            <a:ext uri="{FF2B5EF4-FFF2-40B4-BE49-F238E27FC236}">
              <a16:creationId xmlns="" xmlns:a16="http://schemas.microsoft.com/office/drawing/2014/main" id="{00000000-0008-0000-0400-0000B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293" name="TextBox 7292">
          <a:extLst>
            <a:ext uri="{FF2B5EF4-FFF2-40B4-BE49-F238E27FC236}">
              <a16:creationId xmlns="" xmlns:a16="http://schemas.microsoft.com/office/drawing/2014/main" id="{00000000-0008-0000-0400-0000B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294" name="TextBox 7293">
          <a:extLst>
            <a:ext uri="{FF2B5EF4-FFF2-40B4-BE49-F238E27FC236}">
              <a16:creationId xmlns="" xmlns:a16="http://schemas.microsoft.com/office/drawing/2014/main" id="{00000000-0008-0000-0400-0000B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295" name="TextBox 7294">
          <a:extLst>
            <a:ext uri="{FF2B5EF4-FFF2-40B4-BE49-F238E27FC236}">
              <a16:creationId xmlns="" xmlns:a16="http://schemas.microsoft.com/office/drawing/2014/main" id="{00000000-0008-0000-0400-0000B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96" name="TextBox 7295">
          <a:extLst>
            <a:ext uri="{FF2B5EF4-FFF2-40B4-BE49-F238E27FC236}">
              <a16:creationId xmlns="" xmlns:a16="http://schemas.microsoft.com/office/drawing/2014/main" id="{00000000-0008-0000-0400-0000B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297" name="TextBox 7296">
          <a:extLst>
            <a:ext uri="{FF2B5EF4-FFF2-40B4-BE49-F238E27FC236}">
              <a16:creationId xmlns="" xmlns:a16="http://schemas.microsoft.com/office/drawing/2014/main" id="{00000000-0008-0000-0400-0000B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298" name="TextBox 7297">
          <a:extLst>
            <a:ext uri="{FF2B5EF4-FFF2-40B4-BE49-F238E27FC236}">
              <a16:creationId xmlns="" xmlns:a16="http://schemas.microsoft.com/office/drawing/2014/main" id="{00000000-0008-0000-0400-0000B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299" name="TextBox 7298">
          <a:extLst>
            <a:ext uri="{FF2B5EF4-FFF2-40B4-BE49-F238E27FC236}">
              <a16:creationId xmlns="" xmlns:a16="http://schemas.microsoft.com/office/drawing/2014/main" id="{00000000-0008-0000-0400-0000B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00" name="TextBox 7299">
          <a:extLst>
            <a:ext uri="{FF2B5EF4-FFF2-40B4-BE49-F238E27FC236}">
              <a16:creationId xmlns="" xmlns:a16="http://schemas.microsoft.com/office/drawing/2014/main" id="{00000000-0008-0000-0400-0000B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01" name="TextBox 7300">
          <a:extLst>
            <a:ext uri="{FF2B5EF4-FFF2-40B4-BE49-F238E27FC236}">
              <a16:creationId xmlns="" xmlns:a16="http://schemas.microsoft.com/office/drawing/2014/main" id="{00000000-0008-0000-0400-0000B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02" name="TextBox 7301">
          <a:extLst>
            <a:ext uri="{FF2B5EF4-FFF2-40B4-BE49-F238E27FC236}">
              <a16:creationId xmlns="" xmlns:a16="http://schemas.microsoft.com/office/drawing/2014/main" id="{00000000-0008-0000-0400-0000B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03" name="TextBox 7302">
          <a:extLst>
            <a:ext uri="{FF2B5EF4-FFF2-40B4-BE49-F238E27FC236}">
              <a16:creationId xmlns="" xmlns:a16="http://schemas.microsoft.com/office/drawing/2014/main" id="{00000000-0008-0000-0400-0000B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04" name="TextBox 7303">
          <a:extLst>
            <a:ext uri="{FF2B5EF4-FFF2-40B4-BE49-F238E27FC236}">
              <a16:creationId xmlns="" xmlns:a16="http://schemas.microsoft.com/office/drawing/2014/main" id="{00000000-0008-0000-0400-0000C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05" name="TextBox 7304">
          <a:extLst>
            <a:ext uri="{FF2B5EF4-FFF2-40B4-BE49-F238E27FC236}">
              <a16:creationId xmlns="" xmlns:a16="http://schemas.microsoft.com/office/drawing/2014/main" id="{00000000-0008-0000-0400-0000C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06" name="TextBox 7305">
          <a:extLst>
            <a:ext uri="{FF2B5EF4-FFF2-40B4-BE49-F238E27FC236}">
              <a16:creationId xmlns="" xmlns:a16="http://schemas.microsoft.com/office/drawing/2014/main" id="{00000000-0008-0000-0400-0000C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07" name="TextBox 7306">
          <a:extLst>
            <a:ext uri="{FF2B5EF4-FFF2-40B4-BE49-F238E27FC236}">
              <a16:creationId xmlns="" xmlns:a16="http://schemas.microsoft.com/office/drawing/2014/main" id="{00000000-0008-0000-0400-0000C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08" name="TextBox 7307">
          <a:extLst>
            <a:ext uri="{FF2B5EF4-FFF2-40B4-BE49-F238E27FC236}">
              <a16:creationId xmlns="" xmlns:a16="http://schemas.microsoft.com/office/drawing/2014/main" id="{00000000-0008-0000-0400-0000C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09" name="TextBox 7308">
          <a:extLst>
            <a:ext uri="{FF2B5EF4-FFF2-40B4-BE49-F238E27FC236}">
              <a16:creationId xmlns="" xmlns:a16="http://schemas.microsoft.com/office/drawing/2014/main" id="{00000000-0008-0000-0400-0000C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10" name="TextBox 7309">
          <a:extLst>
            <a:ext uri="{FF2B5EF4-FFF2-40B4-BE49-F238E27FC236}">
              <a16:creationId xmlns="" xmlns:a16="http://schemas.microsoft.com/office/drawing/2014/main" id="{00000000-0008-0000-0400-0000C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11" name="TextBox 7310">
          <a:extLst>
            <a:ext uri="{FF2B5EF4-FFF2-40B4-BE49-F238E27FC236}">
              <a16:creationId xmlns="" xmlns:a16="http://schemas.microsoft.com/office/drawing/2014/main" id="{00000000-0008-0000-0400-0000C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12" name="TextBox 7311">
          <a:extLst>
            <a:ext uri="{FF2B5EF4-FFF2-40B4-BE49-F238E27FC236}">
              <a16:creationId xmlns="" xmlns:a16="http://schemas.microsoft.com/office/drawing/2014/main" id="{00000000-0008-0000-0400-0000C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13" name="TextBox 7312">
          <a:extLst>
            <a:ext uri="{FF2B5EF4-FFF2-40B4-BE49-F238E27FC236}">
              <a16:creationId xmlns="" xmlns:a16="http://schemas.microsoft.com/office/drawing/2014/main" id="{00000000-0008-0000-0400-0000C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14" name="TextBox 7313">
          <a:extLst>
            <a:ext uri="{FF2B5EF4-FFF2-40B4-BE49-F238E27FC236}">
              <a16:creationId xmlns="" xmlns:a16="http://schemas.microsoft.com/office/drawing/2014/main" id="{00000000-0008-0000-0400-0000C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15" name="TextBox 7314">
          <a:extLst>
            <a:ext uri="{FF2B5EF4-FFF2-40B4-BE49-F238E27FC236}">
              <a16:creationId xmlns="" xmlns:a16="http://schemas.microsoft.com/office/drawing/2014/main" id="{00000000-0008-0000-0400-0000C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16" name="TextBox 7315">
          <a:extLst>
            <a:ext uri="{FF2B5EF4-FFF2-40B4-BE49-F238E27FC236}">
              <a16:creationId xmlns="" xmlns:a16="http://schemas.microsoft.com/office/drawing/2014/main" id="{00000000-0008-0000-0400-0000C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17" name="TextBox 7316">
          <a:extLst>
            <a:ext uri="{FF2B5EF4-FFF2-40B4-BE49-F238E27FC236}">
              <a16:creationId xmlns="" xmlns:a16="http://schemas.microsoft.com/office/drawing/2014/main" id="{00000000-0008-0000-0400-0000C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18" name="TextBox 7317">
          <a:extLst>
            <a:ext uri="{FF2B5EF4-FFF2-40B4-BE49-F238E27FC236}">
              <a16:creationId xmlns="" xmlns:a16="http://schemas.microsoft.com/office/drawing/2014/main" id="{00000000-0008-0000-0400-0000C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19" name="TextBox 7318">
          <a:extLst>
            <a:ext uri="{FF2B5EF4-FFF2-40B4-BE49-F238E27FC236}">
              <a16:creationId xmlns="" xmlns:a16="http://schemas.microsoft.com/office/drawing/2014/main" id="{00000000-0008-0000-0400-0000C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20" name="TextBox 7319">
          <a:extLst>
            <a:ext uri="{FF2B5EF4-FFF2-40B4-BE49-F238E27FC236}">
              <a16:creationId xmlns="" xmlns:a16="http://schemas.microsoft.com/office/drawing/2014/main" id="{00000000-0008-0000-0400-0000D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21" name="TextBox 7320">
          <a:extLst>
            <a:ext uri="{FF2B5EF4-FFF2-40B4-BE49-F238E27FC236}">
              <a16:creationId xmlns="" xmlns:a16="http://schemas.microsoft.com/office/drawing/2014/main" id="{00000000-0008-0000-0400-0000D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22" name="TextBox 7321">
          <a:extLst>
            <a:ext uri="{FF2B5EF4-FFF2-40B4-BE49-F238E27FC236}">
              <a16:creationId xmlns="" xmlns:a16="http://schemas.microsoft.com/office/drawing/2014/main" id="{00000000-0008-0000-0400-0000D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23" name="TextBox 7322">
          <a:extLst>
            <a:ext uri="{FF2B5EF4-FFF2-40B4-BE49-F238E27FC236}">
              <a16:creationId xmlns="" xmlns:a16="http://schemas.microsoft.com/office/drawing/2014/main" id="{00000000-0008-0000-0400-0000D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24" name="TextBox 7323">
          <a:extLst>
            <a:ext uri="{FF2B5EF4-FFF2-40B4-BE49-F238E27FC236}">
              <a16:creationId xmlns="" xmlns:a16="http://schemas.microsoft.com/office/drawing/2014/main" id="{00000000-0008-0000-0400-0000D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25" name="TextBox 7324">
          <a:extLst>
            <a:ext uri="{FF2B5EF4-FFF2-40B4-BE49-F238E27FC236}">
              <a16:creationId xmlns="" xmlns:a16="http://schemas.microsoft.com/office/drawing/2014/main" id="{00000000-0008-0000-0400-0000D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26" name="TextBox 7325">
          <a:extLst>
            <a:ext uri="{FF2B5EF4-FFF2-40B4-BE49-F238E27FC236}">
              <a16:creationId xmlns="" xmlns:a16="http://schemas.microsoft.com/office/drawing/2014/main" id="{00000000-0008-0000-0400-0000D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27" name="TextBox 7326">
          <a:extLst>
            <a:ext uri="{FF2B5EF4-FFF2-40B4-BE49-F238E27FC236}">
              <a16:creationId xmlns="" xmlns:a16="http://schemas.microsoft.com/office/drawing/2014/main" id="{00000000-0008-0000-0400-0000D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28" name="TextBox 7327">
          <a:extLst>
            <a:ext uri="{FF2B5EF4-FFF2-40B4-BE49-F238E27FC236}">
              <a16:creationId xmlns="" xmlns:a16="http://schemas.microsoft.com/office/drawing/2014/main" id="{00000000-0008-0000-0400-0000D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29" name="TextBox 7328">
          <a:extLst>
            <a:ext uri="{FF2B5EF4-FFF2-40B4-BE49-F238E27FC236}">
              <a16:creationId xmlns="" xmlns:a16="http://schemas.microsoft.com/office/drawing/2014/main" id="{00000000-0008-0000-0400-0000D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30" name="TextBox 7329">
          <a:extLst>
            <a:ext uri="{FF2B5EF4-FFF2-40B4-BE49-F238E27FC236}">
              <a16:creationId xmlns="" xmlns:a16="http://schemas.microsoft.com/office/drawing/2014/main" id="{00000000-0008-0000-0400-0000D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31" name="TextBox 7330">
          <a:extLst>
            <a:ext uri="{FF2B5EF4-FFF2-40B4-BE49-F238E27FC236}">
              <a16:creationId xmlns="" xmlns:a16="http://schemas.microsoft.com/office/drawing/2014/main" id="{00000000-0008-0000-0400-0000D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32" name="TextBox 7331">
          <a:extLst>
            <a:ext uri="{FF2B5EF4-FFF2-40B4-BE49-F238E27FC236}">
              <a16:creationId xmlns="" xmlns:a16="http://schemas.microsoft.com/office/drawing/2014/main" id="{00000000-0008-0000-0400-0000D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33" name="TextBox 7332">
          <a:extLst>
            <a:ext uri="{FF2B5EF4-FFF2-40B4-BE49-F238E27FC236}">
              <a16:creationId xmlns="" xmlns:a16="http://schemas.microsoft.com/office/drawing/2014/main" id="{00000000-0008-0000-0400-0000D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34" name="TextBox 7333">
          <a:extLst>
            <a:ext uri="{FF2B5EF4-FFF2-40B4-BE49-F238E27FC236}">
              <a16:creationId xmlns="" xmlns:a16="http://schemas.microsoft.com/office/drawing/2014/main" id="{00000000-0008-0000-0400-0000D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35" name="TextBox 7334">
          <a:extLst>
            <a:ext uri="{FF2B5EF4-FFF2-40B4-BE49-F238E27FC236}">
              <a16:creationId xmlns="" xmlns:a16="http://schemas.microsoft.com/office/drawing/2014/main" id="{00000000-0008-0000-0400-0000D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36" name="TextBox 7335">
          <a:extLst>
            <a:ext uri="{FF2B5EF4-FFF2-40B4-BE49-F238E27FC236}">
              <a16:creationId xmlns="" xmlns:a16="http://schemas.microsoft.com/office/drawing/2014/main" id="{00000000-0008-0000-0400-0000E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37" name="TextBox 7336">
          <a:extLst>
            <a:ext uri="{FF2B5EF4-FFF2-40B4-BE49-F238E27FC236}">
              <a16:creationId xmlns="" xmlns:a16="http://schemas.microsoft.com/office/drawing/2014/main" id="{00000000-0008-0000-0400-0000E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38" name="TextBox 7337">
          <a:extLst>
            <a:ext uri="{FF2B5EF4-FFF2-40B4-BE49-F238E27FC236}">
              <a16:creationId xmlns="" xmlns:a16="http://schemas.microsoft.com/office/drawing/2014/main" id="{00000000-0008-0000-0400-0000E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39" name="TextBox 7338">
          <a:extLst>
            <a:ext uri="{FF2B5EF4-FFF2-40B4-BE49-F238E27FC236}">
              <a16:creationId xmlns="" xmlns:a16="http://schemas.microsoft.com/office/drawing/2014/main" id="{00000000-0008-0000-0400-0000E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40" name="TextBox 7339">
          <a:extLst>
            <a:ext uri="{FF2B5EF4-FFF2-40B4-BE49-F238E27FC236}">
              <a16:creationId xmlns="" xmlns:a16="http://schemas.microsoft.com/office/drawing/2014/main" id="{00000000-0008-0000-0400-0000E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41" name="TextBox 7340">
          <a:extLst>
            <a:ext uri="{FF2B5EF4-FFF2-40B4-BE49-F238E27FC236}">
              <a16:creationId xmlns="" xmlns:a16="http://schemas.microsoft.com/office/drawing/2014/main" id="{00000000-0008-0000-0400-0000E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42" name="TextBox 7341">
          <a:extLst>
            <a:ext uri="{FF2B5EF4-FFF2-40B4-BE49-F238E27FC236}">
              <a16:creationId xmlns="" xmlns:a16="http://schemas.microsoft.com/office/drawing/2014/main" id="{00000000-0008-0000-0400-0000E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43" name="TextBox 7342">
          <a:extLst>
            <a:ext uri="{FF2B5EF4-FFF2-40B4-BE49-F238E27FC236}">
              <a16:creationId xmlns="" xmlns:a16="http://schemas.microsoft.com/office/drawing/2014/main" id="{00000000-0008-0000-0400-0000E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44" name="TextBox 7343">
          <a:extLst>
            <a:ext uri="{FF2B5EF4-FFF2-40B4-BE49-F238E27FC236}">
              <a16:creationId xmlns="" xmlns:a16="http://schemas.microsoft.com/office/drawing/2014/main" id="{00000000-0008-0000-0400-0000E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45" name="TextBox 7344">
          <a:extLst>
            <a:ext uri="{FF2B5EF4-FFF2-40B4-BE49-F238E27FC236}">
              <a16:creationId xmlns="" xmlns:a16="http://schemas.microsoft.com/office/drawing/2014/main" id="{00000000-0008-0000-0400-0000E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46" name="TextBox 7345">
          <a:extLst>
            <a:ext uri="{FF2B5EF4-FFF2-40B4-BE49-F238E27FC236}">
              <a16:creationId xmlns="" xmlns:a16="http://schemas.microsoft.com/office/drawing/2014/main" id="{00000000-0008-0000-0400-0000E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47" name="TextBox 7346">
          <a:extLst>
            <a:ext uri="{FF2B5EF4-FFF2-40B4-BE49-F238E27FC236}">
              <a16:creationId xmlns="" xmlns:a16="http://schemas.microsoft.com/office/drawing/2014/main" id="{00000000-0008-0000-0400-0000E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48" name="TextBox 7347">
          <a:extLst>
            <a:ext uri="{FF2B5EF4-FFF2-40B4-BE49-F238E27FC236}">
              <a16:creationId xmlns="" xmlns:a16="http://schemas.microsoft.com/office/drawing/2014/main" id="{00000000-0008-0000-0400-0000E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49" name="TextBox 7348">
          <a:extLst>
            <a:ext uri="{FF2B5EF4-FFF2-40B4-BE49-F238E27FC236}">
              <a16:creationId xmlns="" xmlns:a16="http://schemas.microsoft.com/office/drawing/2014/main" id="{00000000-0008-0000-0400-0000E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50" name="TextBox 7349">
          <a:extLst>
            <a:ext uri="{FF2B5EF4-FFF2-40B4-BE49-F238E27FC236}">
              <a16:creationId xmlns="" xmlns:a16="http://schemas.microsoft.com/office/drawing/2014/main" id="{00000000-0008-0000-0400-0000E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51" name="TextBox 7350">
          <a:extLst>
            <a:ext uri="{FF2B5EF4-FFF2-40B4-BE49-F238E27FC236}">
              <a16:creationId xmlns="" xmlns:a16="http://schemas.microsoft.com/office/drawing/2014/main" id="{00000000-0008-0000-0400-0000E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52" name="TextBox 7351">
          <a:extLst>
            <a:ext uri="{FF2B5EF4-FFF2-40B4-BE49-F238E27FC236}">
              <a16:creationId xmlns="" xmlns:a16="http://schemas.microsoft.com/office/drawing/2014/main" id="{00000000-0008-0000-0400-0000F0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53" name="TextBox 7352">
          <a:extLst>
            <a:ext uri="{FF2B5EF4-FFF2-40B4-BE49-F238E27FC236}">
              <a16:creationId xmlns="" xmlns:a16="http://schemas.microsoft.com/office/drawing/2014/main" id="{00000000-0008-0000-0400-0000F1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54" name="TextBox 7353">
          <a:extLst>
            <a:ext uri="{FF2B5EF4-FFF2-40B4-BE49-F238E27FC236}">
              <a16:creationId xmlns="" xmlns:a16="http://schemas.microsoft.com/office/drawing/2014/main" id="{00000000-0008-0000-0400-0000F2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55" name="TextBox 7354">
          <a:extLst>
            <a:ext uri="{FF2B5EF4-FFF2-40B4-BE49-F238E27FC236}">
              <a16:creationId xmlns="" xmlns:a16="http://schemas.microsoft.com/office/drawing/2014/main" id="{00000000-0008-0000-0400-0000F3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56" name="TextBox 7355">
          <a:extLst>
            <a:ext uri="{FF2B5EF4-FFF2-40B4-BE49-F238E27FC236}">
              <a16:creationId xmlns="" xmlns:a16="http://schemas.microsoft.com/office/drawing/2014/main" id="{00000000-0008-0000-0400-0000F4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57" name="TextBox 7356">
          <a:extLst>
            <a:ext uri="{FF2B5EF4-FFF2-40B4-BE49-F238E27FC236}">
              <a16:creationId xmlns="" xmlns:a16="http://schemas.microsoft.com/office/drawing/2014/main" id="{00000000-0008-0000-0400-0000F5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58" name="TextBox 7357">
          <a:extLst>
            <a:ext uri="{FF2B5EF4-FFF2-40B4-BE49-F238E27FC236}">
              <a16:creationId xmlns="" xmlns:a16="http://schemas.microsoft.com/office/drawing/2014/main" id="{00000000-0008-0000-0400-0000F6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59" name="TextBox 7358">
          <a:extLst>
            <a:ext uri="{FF2B5EF4-FFF2-40B4-BE49-F238E27FC236}">
              <a16:creationId xmlns="" xmlns:a16="http://schemas.microsoft.com/office/drawing/2014/main" id="{00000000-0008-0000-0400-0000F7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60" name="TextBox 7359">
          <a:extLst>
            <a:ext uri="{FF2B5EF4-FFF2-40B4-BE49-F238E27FC236}">
              <a16:creationId xmlns="" xmlns:a16="http://schemas.microsoft.com/office/drawing/2014/main" id="{00000000-0008-0000-0400-0000F8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61" name="TextBox 7360">
          <a:extLst>
            <a:ext uri="{FF2B5EF4-FFF2-40B4-BE49-F238E27FC236}">
              <a16:creationId xmlns="" xmlns:a16="http://schemas.microsoft.com/office/drawing/2014/main" id="{00000000-0008-0000-0400-0000F9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62" name="TextBox 7361">
          <a:extLst>
            <a:ext uri="{FF2B5EF4-FFF2-40B4-BE49-F238E27FC236}">
              <a16:creationId xmlns="" xmlns:a16="http://schemas.microsoft.com/office/drawing/2014/main" id="{00000000-0008-0000-0400-0000FA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63" name="TextBox 7362">
          <a:extLst>
            <a:ext uri="{FF2B5EF4-FFF2-40B4-BE49-F238E27FC236}">
              <a16:creationId xmlns="" xmlns:a16="http://schemas.microsoft.com/office/drawing/2014/main" id="{00000000-0008-0000-0400-0000FB03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64" name="TextBox 7363">
          <a:extLst>
            <a:ext uri="{FF2B5EF4-FFF2-40B4-BE49-F238E27FC236}">
              <a16:creationId xmlns="" xmlns:a16="http://schemas.microsoft.com/office/drawing/2014/main" id="{00000000-0008-0000-0400-0000FC03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65" name="TextBox 7364">
          <a:extLst>
            <a:ext uri="{FF2B5EF4-FFF2-40B4-BE49-F238E27FC236}">
              <a16:creationId xmlns="" xmlns:a16="http://schemas.microsoft.com/office/drawing/2014/main" id="{00000000-0008-0000-0400-0000FD03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66" name="TextBox 7365">
          <a:extLst>
            <a:ext uri="{FF2B5EF4-FFF2-40B4-BE49-F238E27FC236}">
              <a16:creationId xmlns="" xmlns:a16="http://schemas.microsoft.com/office/drawing/2014/main" id="{00000000-0008-0000-0400-0000FE03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67" name="TextBox 7366">
          <a:extLst>
            <a:ext uri="{FF2B5EF4-FFF2-40B4-BE49-F238E27FC236}">
              <a16:creationId xmlns="" xmlns:a16="http://schemas.microsoft.com/office/drawing/2014/main" id="{00000000-0008-0000-0400-0000FF03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68" name="TextBox 7367">
          <a:extLst>
            <a:ext uri="{FF2B5EF4-FFF2-40B4-BE49-F238E27FC236}">
              <a16:creationId xmlns="" xmlns:a16="http://schemas.microsoft.com/office/drawing/2014/main" id="{00000000-0008-0000-0400-000000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69" name="TextBox 7368">
          <a:extLst>
            <a:ext uri="{FF2B5EF4-FFF2-40B4-BE49-F238E27FC236}">
              <a16:creationId xmlns="" xmlns:a16="http://schemas.microsoft.com/office/drawing/2014/main" id="{00000000-0008-0000-0400-000001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70" name="TextBox 7369">
          <a:extLs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71" name="TextBox 7370">
          <a:extLst>
            <a:ext uri="{FF2B5EF4-FFF2-40B4-BE49-F238E27FC236}">
              <a16:creationId xmlns="" xmlns:a16="http://schemas.microsoft.com/office/drawing/2014/main" id="{00000000-0008-0000-0400-000003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72" name="TextBox 7371">
          <a:extLst>
            <a:ext uri="{FF2B5EF4-FFF2-40B4-BE49-F238E27FC236}">
              <a16:creationId xmlns="" xmlns:a16="http://schemas.microsoft.com/office/drawing/2014/main" id="{00000000-0008-0000-0400-000004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73" name="TextBox 7372">
          <a:extLst>
            <a:ext uri="{FF2B5EF4-FFF2-40B4-BE49-F238E27FC236}">
              <a16:creationId xmlns="" xmlns:a16="http://schemas.microsoft.com/office/drawing/2014/main" id="{00000000-0008-0000-0400-000005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74" name="TextBox 7373">
          <a:extLst>
            <a:ext uri="{FF2B5EF4-FFF2-40B4-BE49-F238E27FC236}">
              <a16:creationId xmlns="" xmlns:a16="http://schemas.microsoft.com/office/drawing/2014/main" id="{00000000-0008-0000-0400-000006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75" name="TextBox 7374">
          <a:extLst>
            <a:ext uri="{FF2B5EF4-FFF2-40B4-BE49-F238E27FC236}">
              <a16:creationId xmlns="" xmlns:a16="http://schemas.microsoft.com/office/drawing/2014/main" id="{00000000-0008-0000-0400-000007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76" name="TextBox 7375">
          <a:extLst>
            <a:ext uri="{FF2B5EF4-FFF2-40B4-BE49-F238E27FC236}">
              <a16:creationId xmlns="" xmlns:a16="http://schemas.microsoft.com/office/drawing/2014/main" id="{00000000-0008-0000-0400-000008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77" name="TextBox 7376">
          <a:extLst>
            <a:ext uri="{FF2B5EF4-FFF2-40B4-BE49-F238E27FC236}">
              <a16:creationId xmlns="" xmlns:a16="http://schemas.microsoft.com/office/drawing/2014/main" id="{00000000-0008-0000-0400-000009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78" name="TextBox 7377">
          <a:extLst>
            <a:ext uri="{FF2B5EF4-FFF2-40B4-BE49-F238E27FC236}">
              <a16:creationId xmlns="" xmlns:a16="http://schemas.microsoft.com/office/drawing/2014/main" id="{00000000-0008-0000-0400-00000A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79" name="TextBox 7378">
          <a:extLst>
            <a:ext uri="{FF2B5EF4-FFF2-40B4-BE49-F238E27FC236}">
              <a16:creationId xmlns="" xmlns:a16="http://schemas.microsoft.com/office/drawing/2014/main" id="{00000000-0008-0000-0400-00000B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80" name="TextBox 7379">
          <a:extLst>
            <a:ext uri="{FF2B5EF4-FFF2-40B4-BE49-F238E27FC236}">
              <a16:creationId xmlns="" xmlns:a16="http://schemas.microsoft.com/office/drawing/2014/main" id="{00000000-0008-0000-0400-00000C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81" name="TextBox 7380">
          <a:extLst>
            <a:ext uri="{FF2B5EF4-FFF2-40B4-BE49-F238E27FC236}">
              <a16:creationId xmlns="" xmlns:a16="http://schemas.microsoft.com/office/drawing/2014/main" id="{00000000-0008-0000-0400-00000D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82" name="TextBox 7381">
          <a:extLst>
            <a:ext uri="{FF2B5EF4-FFF2-40B4-BE49-F238E27FC236}">
              <a16:creationId xmlns="" xmlns:a16="http://schemas.microsoft.com/office/drawing/2014/main" id="{00000000-0008-0000-0400-00000E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83" name="TextBox 7382">
          <a:extLst>
            <a:ext uri="{FF2B5EF4-FFF2-40B4-BE49-F238E27FC236}">
              <a16:creationId xmlns="" xmlns:a16="http://schemas.microsoft.com/office/drawing/2014/main" id="{00000000-0008-0000-0400-00000F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84" name="TextBox 7383">
          <a:extLst>
            <a:ext uri="{FF2B5EF4-FFF2-40B4-BE49-F238E27FC236}">
              <a16:creationId xmlns="" xmlns:a16="http://schemas.microsoft.com/office/drawing/2014/main" id="{00000000-0008-0000-0400-000010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85" name="TextBox 7384">
          <a:extLst>
            <a:ext uri="{FF2B5EF4-FFF2-40B4-BE49-F238E27FC236}">
              <a16:creationId xmlns="" xmlns:a16="http://schemas.microsoft.com/office/drawing/2014/main" id="{00000000-0008-0000-0400-000011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86" name="TextBox 7385">
          <a:extLst>
            <a:ext uri="{FF2B5EF4-FFF2-40B4-BE49-F238E27FC236}">
              <a16:creationId xmlns="" xmlns:a16="http://schemas.microsoft.com/office/drawing/2014/main" id="{00000000-0008-0000-0400-000012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87" name="TextBox 7386">
          <a:extLst>
            <a:ext uri="{FF2B5EF4-FFF2-40B4-BE49-F238E27FC236}">
              <a16:creationId xmlns="" xmlns:a16="http://schemas.microsoft.com/office/drawing/2014/main" id="{00000000-0008-0000-0400-000013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88" name="TextBox 7387">
          <a:extLst>
            <a:ext uri="{FF2B5EF4-FFF2-40B4-BE49-F238E27FC236}">
              <a16:creationId xmlns="" xmlns:a16="http://schemas.microsoft.com/office/drawing/2014/main" id="{00000000-0008-0000-0400-000014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89" name="TextBox 7388">
          <a:extLst>
            <a:ext uri="{FF2B5EF4-FFF2-40B4-BE49-F238E27FC236}">
              <a16:creationId xmlns="" xmlns:a16="http://schemas.microsoft.com/office/drawing/2014/main" id="{00000000-0008-0000-0400-000015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90" name="TextBox 7389">
          <a:extLst>
            <a:ext uri="{FF2B5EF4-FFF2-40B4-BE49-F238E27FC236}">
              <a16:creationId xmlns="" xmlns:a16="http://schemas.microsoft.com/office/drawing/2014/main" id="{00000000-0008-0000-0400-000016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91" name="TextBox 7390">
          <a:extLst>
            <a:ext uri="{FF2B5EF4-FFF2-40B4-BE49-F238E27FC236}">
              <a16:creationId xmlns="" xmlns:a16="http://schemas.microsoft.com/office/drawing/2014/main" id="{00000000-0008-0000-0400-000017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92" name="TextBox 7391">
          <a:extLst>
            <a:ext uri="{FF2B5EF4-FFF2-40B4-BE49-F238E27FC236}">
              <a16:creationId xmlns="" xmlns:a16="http://schemas.microsoft.com/office/drawing/2014/main" id="{00000000-0008-0000-0400-000018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393" name="TextBox 7392">
          <a:extLst>
            <a:ext uri="{FF2B5EF4-FFF2-40B4-BE49-F238E27FC236}">
              <a16:creationId xmlns="" xmlns:a16="http://schemas.microsoft.com/office/drawing/2014/main" id="{00000000-0008-0000-0400-000019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94" name="TextBox 7393">
          <a:extLst>
            <a:ext uri="{FF2B5EF4-FFF2-40B4-BE49-F238E27FC236}">
              <a16:creationId xmlns="" xmlns:a16="http://schemas.microsoft.com/office/drawing/2014/main" id="{00000000-0008-0000-0400-00001A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395" name="TextBox 7394">
          <a:extLst>
            <a:ext uri="{FF2B5EF4-FFF2-40B4-BE49-F238E27FC236}">
              <a16:creationId xmlns="" xmlns:a16="http://schemas.microsoft.com/office/drawing/2014/main" id="{00000000-0008-0000-0400-00001B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396" name="TextBox 7395">
          <a:extLst>
            <a:ext uri="{FF2B5EF4-FFF2-40B4-BE49-F238E27FC236}">
              <a16:creationId xmlns="" xmlns:a16="http://schemas.microsoft.com/office/drawing/2014/main" id="{00000000-0008-0000-0400-00001C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397" name="TextBox 7396">
          <a:extLst>
            <a:ext uri="{FF2B5EF4-FFF2-40B4-BE49-F238E27FC236}">
              <a16:creationId xmlns="" xmlns:a16="http://schemas.microsoft.com/office/drawing/2014/main" id="{00000000-0008-0000-0400-00001D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398" name="TextBox 7397">
          <a:extLst>
            <a:ext uri="{FF2B5EF4-FFF2-40B4-BE49-F238E27FC236}">
              <a16:creationId xmlns="" xmlns:a16="http://schemas.microsoft.com/office/drawing/2014/main" id="{00000000-0008-0000-0400-00001E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399" name="TextBox 7398">
          <a:extLst>
            <a:ext uri="{FF2B5EF4-FFF2-40B4-BE49-F238E27FC236}">
              <a16:creationId xmlns="" xmlns:a16="http://schemas.microsoft.com/office/drawing/2014/main" id="{00000000-0008-0000-0400-00001F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00" name="TextBox 7399">
          <a:extLst>
            <a:ext uri="{FF2B5EF4-FFF2-40B4-BE49-F238E27FC236}">
              <a16:creationId xmlns="" xmlns:a16="http://schemas.microsoft.com/office/drawing/2014/main" id="{00000000-0008-0000-0400-000020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401" name="TextBox 7400">
          <a:extLst>
            <a:ext uri="{FF2B5EF4-FFF2-40B4-BE49-F238E27FC236}">
              <a16:creationId xmlns="" xmlns:a16="http://schemas.microsoft.com/office/drawing/2014/main" id="{00000000-0008-0000-0400-000021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02" name="TextBox 7401">
          <a:extLst>
            <a:ext uri="{FF2B5EF4-FFF2-40B4-BE49-F238E27FC236}">
              <a16:creationId xmlns="" xmlns:a16="http://schemas.microsoft.com/office/drawing/2014/main" id="{00000000-0008-0000-0400-000022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403" name="TextBox 7402">
          <a:extLst>
            <a:ext uri="{FF2B5EF4-FFF2-40B4-BE49-F238E27FC236}">
              <a16:creationId xmlns="" xmlns:a16="http://schemas.microsoft.com/office/drawing/2014/main" id="{00000000-0008-0000-0400-000023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04" name="TextBox 7403">
          <a:extLst>
            <a:ext uri="{FF2B5EF4-FFF2-40B4-BE49-F238E27FC236}">
              <a16:creationId xmlns="" xmlns:a16="http://schemas.microsoft.com/office/drawing/2014/main" id="{00000000-0008-0000-0400-000024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405" name="TextBox 7404">
          <a:extLst>
            <a:ext uri="{FF2B5EF4-FFF2-40B4-BE49-F238E27FC236}">
              <a16:creationId xmlns="" xmlns:a16="http://schemas.microsoft.com/office/drawing/2014/main" id="{00000000-0008-0000-0400-000025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406" name="TextBox 7405">
          <a:extLst>
            <a:ext uri="{FF2B5EF4-FFF2-40B4-BE49-F238E27FC236}">
              <a16:creationId xmlns="" xmlns:a16="http://schemas.microsoft.com/office/drawing/2014/main" id="{00000000-0008-0000-0400-000026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407" name="TextBox 7406">
          <a:extLst>
            <a:ext uri="{FF2B5EF4-FFF2-40B4-BE49-F238E27FC236}">
              <a16:creationId xmlns="" xmlns:a16="http://schemas.microsoft.com/office/drawing/2014/main" id="{00000000-0008-0000-0400-000027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08" name="TextBox 7407">
          <a:extLst>
            <a:ext uri="{FF2B5EF4-FFF2-40B4-BE49-F238E27FC236}">
              <a16:creationId xmlns="" xmlns:a16="http://schemas.microsoft.com/office/drawing/2014/main" id="{00000000-0008-0000-0400-000028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409" name="TextBox 7408">
          <a:extLst>
            <a:ext uri="{FF2B5EF4-FFF2-40B4-BE49-F238E27FC236}">
              <a16:creationId xmlns="" xmlns:a16="http://schemas.microsoft.com/office/drawing/2014/main" id="{00000000-0008-0000-0400-000029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10" name="TextBox 7409">
          <a:extLst>
            <a:ext uri="{FF2B5EF4-FFF2-40B4-BE49-F238E27FC236}">
              <a16:creationId xmlns="" xmlns:a16="http://schemas.microsoft.com/office/drawing/2014/main" id="{00000000-0008-0000-0400-00002A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411" name="TextBox 7410">
          <a:extLst>
            <a:ext uri="{FF2B5EF4-FFF2-40B4-BE49-F238E27FC236}">
              <a16:creationId xmlns="" xmlns:a16="http://schemas.microsoft.com/office/drawing/2014/main" id="{00000000-0008-0000-0400-00002B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12" name="TextBox 7411">
          <a:extLst>
            <a:ext uri="{FF2B5EF4-FFF2-40B4-BE49-F238E27FC236}">
              <a16:creationId xmlns="" xmlns:a16="http://schemas.microsoft.com/office/drawing/2014/main" id="{00000000-0008-0000-0400-00002C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413" name="TextBox 7412">
          <a:extLst>
            <a:ext uri="{FF2B5EF4-FFF2-40B4-BE49-F238E27FC236}">
              <a16:creationId xmlns="" xmlns:a16="http://schemas.microsoft.com/office/drawing/2014/main" id="{00000000-0008-0000-0400-00002D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414" name="TextBox 7413">
          <a:extLst>
            <a:ext uri="{FF2B5EF4-FFF2-40B4-BE49-F238E27FC236}">
              <a16:creationId xmlns="" xmlns:a16="http://schemas.microsoft.com/office/drawing/2014/main" id="{00000000-0008-0000-0400-00002E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415" name="TextBox 7414">
          <a:extLst>
            <a:ext uri="{FF2B5EF4-FFF2-40B4-BE49-F238E27FC236}">
              <a16:creationId xmlns="" xmlns:a16="http://schemas.microsoft.com/office/drawing/2014/main" id="{00000000-0008-0000-0400-00002F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16" name="TextBox 7415">
          <a:extLst>
            <a:ext uri="{FF2B5EF4-FFF2-40B4-BE49-F238E27FC236}">
              <a16:creationId xmlns="" xmlns:a16="http://schemas.microsoft.com/office/drawing/2014/main" id="{00000000-0008-0000-0400-000030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417" name="TextBox 7416">
          <a:extLst>
            <a:ext uri="{FF2B5EF4-FFF2-40B4-BE49-F238E27FC236}">
              <a16:creationId xmlns="" xmlns:a16="http://schemas.microsoft.com/office/drawing/2014/main" id="{00000000-0008-0000-0400-000031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18" name="TextBox 7417">
          <a:extLst>
            <a:ext uri="{FF2B5EF4-FFF2-40B4-BE49-F238E27FC236}">
              <a16:creationId xmlns="" xmlns:a16="http://schemas.microsoft.com/office/drawing/2014/main" id="{00000000-0008-0000-0400-000032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419" name="TextBox 7418">
          <a:extLst>
            <a:ext uri="{FF2B5EF4-FFF2-40B4-BE49-F238E27FC236}">
              <a16:creationId xmlns="" xmlns:a16="http://schemas.microsoft.com/office/drawing/2014/main" id="{00000000-0008-0000-0400-000033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20" name="TextBox 7419">
          <a:extLst>
            <a:ext uri="{FF2B5EF4-FFF2-40B4-BE49-F238E27FC236}">
              <a16:creationId xmlns="" xmlns:a16="http://schemas.microsoft.com/office/drawing/2014/main" id="{00000000-0008-0000-0400-000034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421" name="TextBox 7420">
          <a:extLst>
            <a:ext uri="{FF2B5EF4-FFF2-40B4-BE49-F238E27FC236}">
              <a16:creationId xmlns="" xmlns:a16="http://schemas.microsoft.com/office/drawing/2014/main" id="{00000000-0008-0000-0400-000035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422" name="TextBox 7421">
          <a:extLst>
            <a:ext uri="{FF2B5EF4-FFF2-40B4-BE49-F238E27FC236}">
              <a16:creationId xmlns="" xmlns:a16="http://schemas.microsoft.com/office/drawing/2014/main" id="{00000000-0008-0000-0400-000036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423" name="TextBox 7422">
          <a:extLst>
            <a:ext uri="{FF2B5EF4-FFF2-40B4-BE49-F238E27FC236}">
              <a16:creationId xmlns="" xmlns:a16="http://schemas.microsoft.com/office/drawing/2014/main" id="{00000000-0008-0000-0400-000037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24" name="TextBox 7423">
          <a:extLst>
            <a:ext uri="{FF2B5EF4-FFF2-40B4-BE49-F238E27FC236}">
              <a16:creationId xmlns="" xmlns:a16="http://schemas.microsoft.com/office/drawing/2014/main" id="{00000000-0008-0000-0400-000038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425" name="TextBox 7424">
          <a:extLst>
            <a:ext uri="{FF2B5EF4-FFF2-40B4-BE49-F238E27FC236}">
              <a16:creationId xmlns="" xmlns:a16="http://schemas.microsoft.com/office/drawing/2014/main" id="{00000000-0008-0000-0400-00003904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26" name="TextBox 7425">
          <a:extLst>
            <a:ext uri="{FF2B5EF4-FFF2-40B4-BE49-F238E27FC236}">
              <a16:creationId xmlns="" xmlns:a16="http://schemas.microsoft.com/office/drawing/2014/main" id="{00000000-0008-0000-0400-00003A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427" name="TextBox 7426">
          <a:extLst>
            <a:ext uri="{FF2B5EF4-FFF2-40B4-BE49-F238E27FC236}">
              <a16:creationId xmlns="" xmlns:a16="http://schemas.microsoft.com/office/drawing/2014/main" id="{00000000-0008-0000-0400-00003B04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428" name="TextBox 7427">
          <a:extLst>
            <a:ext uri="{FF2B5EF4-FFF2-40B4-BE49-F238E27FC236}">
              <a16:creationId xmlns="" xmlns:a16="http://schemas.microsoft.com/office/drawing/2014/main" id="{00000000-0008-0000-0400-00003C04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429" name="TextBox 7428">
          <a:extLst>
            <a:ext uri="{FF2B5EF4-FFF2-40B4-BE49-F238E27FC236}">
              <a16:creationId xmlns="" xmlns:a16="http://schemas.microsoft.com/office/drawing/2014/main" id="{00000000-0008-0000-0400-00003D04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430" name="TextBox 7429">
          <a:extLst>
            <a:ext uri="{FF2B5EF4-FFF2-40B4-BE49-F238E27FC236}">
              <a16:creationId xmlns="" xmlns:a16="http://schemas.microsoft.com/office/drawing/2014/main" id="{00000000-0008-0000-0400-00003E04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55111"/>
    <xdr:sp macro="" textlink="">
      <xdr:nvSpPr>
        <xdr:cNvPr id="7431" name="TextBox 7430">
          <a:extLst>
            <a:ext uri="{FF2B5EF4-FFF2-40B4-BE49-F238E27FC236}">
              <a16:creationId xmlns="" xmlns:a16="http://schemas.microsoft.com/office/drawing/2014/main" id="{00000000-0008-0000-0400-00003F040000}"/>
            </a:ext>
          </a:extLst>
        </xdr:cNvPr>
        <xdr:cNvSpPr txBox="1"/>
      </xdr:nvSpPr>
      <xdr:spPr>
        <a:xfrm>
          <a:off x="364191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55111"/>
    <xdr:sp macro="" textlink="">
      <xdr:nvSpPr>
        <xdr:cNvPr id="7432" name="TextBox 7431">
          <a:extLst>
            <a:ext uri="{FF2B5EF4-FFF2-40B4-BE49-F238E27FC236}">
              <a16:creationId xmlns="" xmlns:a16="http://schemas.microsoft.com/office/drawing/2014/main" id="{00000000-0008-0000-0400-000040040000}"/>
            </a:ext>
          </a:extLst>
        </xdr:cNvPr>
        <xdr:cNvSpPr txBox="1"/>
      </xdr:nvSpPr>
      <xdr:spPr>
        <a:xfrm>
          <a:off x="365312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55111"/>
    <xdr:sp macro="" textlink="">
      <xdr:nvSpPr>
        <xdr:cNvPr id="7433" name="TextBox 7432">
          <a:extLst>
            <a:ext uri="{FF2B5EF4-FFF2-40B4-BE49-F238E27FC236}">
              <a16:creationId xmlns="" xmlns:a16="http://schemas.microsoft.com/office/drawing/2014/main" id="{00000000-0008-0000-0400-000041040000}"/>
            </a:ext>
          </a:extLst>
        </xdr:cNvPr>
        <xdr:cNvSpPr txBox="1"/>
      </xdr:nvSpPr>
      <xdr:spPr>
        <a:xfrm>
          <a:off x="365312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55111"/>
    <xdr:sp macro="" textlink="">
      <xdr:nvSpPr>
        <xdr:cNvPr id="7434" name="TextBox 7433">
          <a:extLst>
            <a:ext uri="{FF2B5EF4-FFF2-40B4-BE49-F238E27FC236}">
              <a16:creationId xmlns="" xmlns:a16="http://schemas.microsoft.com/office/drawing/2014/main" id="{00000000-0008-0000-0400-000042040000}"/>
            </a:ext>
          </a:extLst>
        </xdr:cNvPr>
        <xdr:cNvSpPr txBox="1"/>
      </xdr:nvSpPr>
      <xdr:spPr>
        <a:xfrm>
          <a:off x="364191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35" name="TextBox 7434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36" name="TextBox 7435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37" name="TextBox 7436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38" name="TextBox 7437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39" name="TextBox 7438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40" name="TextBox 7439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41" name="TextBox 7440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42" name="TextBox 7441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43" name="TextBox 7442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44" name="TextBox 7443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45" name="TextBox 7444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46" name="TextBox 7445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47" name="TextBox 7446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48" name="TextBox 7447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49" name="TextBox 7448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50" name="TextBox 7449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51" name="TextBox 7450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52" name="TextBox 7451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53" name="TextBox 7452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54" name="TextBox 7453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55" name="TextBox 7454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56" name="TextBox 7455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57" name="TextBox 7456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58" name="TextBox 7457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59" name="TextBox 7458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60" name="TextBox 7459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61" name="TextBox 7460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62" name="TextBox 7461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63" name="TextBox 7462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64" name="TextBox 7463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65" name="TextBox 7464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66" name="TextBox 7465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67" name="TextBox 7466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68" name="TextBox 7467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69" name="TextBox 7468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70" name="TextBox 7469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71" name="TextBox 7470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72" name="TextBox 7471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261702" cy="396840"/>
    <xdr:sp macro="" textlink="">
      <xdr:nvSpPr>
        <xdr:cNvPr id="7473" name="TextBox 7472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735791" y="507682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74" name="TextBox 7473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75" name="TextBox 7474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76" name="TextBox 7475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77" name="TextBox 7476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78" name="TextBox 7477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79" name="TextBox 7478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80" name="TextBox 7479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81" name="TextBox 7480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82" name="TextBox 7481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83" name="TextBox 7482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84" name="TextBox 7483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85" name="TextBox 7484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86" name="TextBox 7485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87" name="TextBox 7486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88" name="TextBox 7487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89" name="TextBox 7488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90" name="TextBox 7489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91" name="TextBox 7490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492" name="TextBox 7491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93" name="TextBox 7492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494" name="TextBox 7493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95" name="TextBox 7494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496" name="TextBox 7495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497" name="TextBox 7496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498" name="TextBox 7497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499" name="TextBox 7498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00" name="TextBox 7499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01" name="TextBox 7500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02" name="TextBox 7501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03" name="TextBox 7502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04" name="TextBox 7503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05" name="TextBox 7504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06" name="TextBox 7505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07" name="TextBox 7506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08" name="TextBox 7507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09" name="TextBox 7508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10" name="TextBox 7509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11" name="TextBox 7510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12" name="TextBox 7511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13" name="TextBox 7512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14" name="TextBox 7513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15" name="TextBox 7514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16" name="TextBox 7515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17" name="TextBox 7516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18" name="TextBox 7517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19" name="TextBox 7518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20" name="TextBox 7519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21" name="TextBox 7520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22" name="TextBox 7521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23" name="TextBox 7522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24" name="TextBox 7523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25" name="TextBox 7524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26" name="TextBox 7525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27" name="TextBox 7526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28" name="TextBox 7527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29" name="TextBox 7528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30" name="TextBox 7529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31" name="TextBox 7530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32" name="TextBox 7531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33" name="TextBox 7532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34" name="TextBox 7533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35" name="TextBox 7534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36" name="TextBox 7535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37" name="TextBox 7536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38" name="TextBox 7537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39" name="TextBox 7538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40" name="TextBox 7539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41" name="TextBox 7540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42" name="TextBox 7541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43" name="TextBox 7542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44" name="TextBox 7543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45" name="TextBox 7544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46" name="TextBox 7545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47" name="TextBox 7546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48" name="TextBox 7547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49" name="TextBox 7548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50" name="TextBox 7549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51" name="TextBox 7550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52" name="TextBox 7551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53" name="TextBox 7552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54" name="TextBox 7553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55" name="TextBox 7554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56" name="TextBox 7555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57" name="TextBox 7556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58" name="TextBox 7557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59" name="TextBox 7558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60" name="TextBox 7559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61" name="TextBox 7560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62" name="TextBox 7561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63" name="TextBox 7562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64" name="TextBox 7563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65" name="TextBox 7564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66" name="TextBox 7565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67" name="TextBox 7566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68" name="TextBox 7567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69" name="TextBox 7568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70" name="TextBox 7569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71" name="TextBox 7570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72" name="TextBox 7571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73" name="TextBox 7572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74" name="TextBox 7573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75" name="TextBox 7574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76" name="TextBox 7575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77" name="TextBox 7576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78" name="TextBox 7577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79" name="TextBox 7578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80" name="TextBox 7579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81" name="TextBox 7580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82" name="TextBox 7581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83" name="TextBox 7582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84" name="TextBox 7583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85" name="TextBox 7584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86" name="TextBox 7585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87" name="TextBox 7586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88" name="TextBox 7587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89" name="TextBox 7588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90" name="TextBox 7589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91" name="TextBox 7590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592" name="TextBox 7591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593" name="TextBox 7592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594" name="TextBox 7593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95" name="TextBox 7594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596" name="TextBox 7595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97" name="TextBox 7596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598" name="TextBox 7597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599" name="TextBox 7598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600" name="TextBox 7599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601" name="TextBox 7600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602" name="TextBox 7601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03" name="TextBox 7602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604" name="TextBox 7603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05" name="TextBox 7604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606" name="TextBox 7605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07" name="TextBox 7606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608" name="TextBox 7607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609" name="TextBox 7608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610" name="TextBox 7609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11" name="TextBox 7610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612" name="TextBox 7611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13" name="TextBox 7612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614" name="TextBox 7613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15" name="TextBox 7614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616" name="TextBox 7615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617" name="TextBox 7616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201</xdr:row>
      <xdr:rowOff>0</xdr:rowOff>
    </xdr:from>
    <xdr:ext cx="175494" cy="311803"/>
    <xdr:sp macro="" textlink="">
      <xdr:nvSpPr>
        <xdr:cNvPr id="7618" name="TextBox 7617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651187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19" name="TextBox 7618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201</xdr:row>
      <xdr:rowOff>0</xdr:rowOff>
    </xdr:from>
    <xdr:ext cx="175494" cy="311803"/>
    <xdr:sp macro="" textlink="">
      <xdr:nvSpPr>
        <xdr:cNvPr id="7620" name="TextBox 7619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622612" y="50768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21" name="TextBox 7620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66257" cy="311803"/>
    <xdr:sp macro="" textlink="">
      <xdr:nvSpPr>
        <xdr:cNvPr id="7622" name="TextBox 7621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613087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66257" cy="311803"/>
    <xdr:sp macro="" textlink="">
      <xdr:nvSpPr>
        <xdr:cNvPr id="7623" name="TextBox 7622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735791" y="50768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201</xdr:row>
      <xdr:rowOff>0</xdr:rowOff>
    </xdr:from>
    <xdr:ext cx="184731" cy="283457"/>
    <xdr:sp macro="" textlink="">
      <xdr:nvSpPr>
        <xdr:cNvPr id="7624" name="TextBox 7623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613087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201</xdr:row>
      <xdr:rowOff>0</xdr:rowOff>
    </xdr:from>
    <xdr:ext cx="184731" cy="283457"/>
    <xdr:sp macro="" textlink="">
      <xdr:nvSpPr>
        <xdr:cNvPr id="7625" name="TextBox 7624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735791" y="50768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26" name="TextBox 7625">
          <a:extLst>
            <a:ext uri="{FF2B5EF4-FFF2-40B4-BE49-F238E27FC236}">
              <a16:creationId xmlns="" xmlns:a16="http://schemas.microsoft.com/office/drawing/2014/main" id="{00000000-0008-0000-0400-000002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27" name="TextBox 7626">
          <a:extLst>
            <a:ext uri="{FF2B5EF4-FFF2-40B4-BE49-F238E27FC236}">
              <a16:creationId xmlns="" xmlns:a16="http://schemas.microsoft.com/office/drawing/2014/main" id="{00000000-0008-0000-0400-000003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28" name="TextBox 7627">
          <a:extLst>
            <a:ext uri="{FF2B5EF4-FFF2-40B4-BE49-F238E27FC236}">
              <a16:creationId xmlns="" xmlns:a16="http://schemas.microsoft.com/office/drawing/2014/main" id="{00000000-0008-0000-0400-000004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29" name="TextBox 7628">
          <a:extLst>
            <a:ext uri="{FF2B5EF4-FFF2-40B4-BE49-F238E27FC236}">
              <a16:creationId xmlns="" xmlns:a16="http://schemas.microsoft.com/office/drawing/2014/main" id="{00000000-0008-0000-0400-000005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30" name="TextBox 7629">
          <a:extLst>
            <a:ext uri="{FF2B5EF4-FFF2-40B4-BE49-F238E27FC236}">
              <a16:creationId xmlns="" xmlns:a16="http://schemas.microsoft.com/office/drawing/2014/main" id="{00000000-0008-0000-0400-000006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31" name="TextBox 7630">
          <a:extLst>
            <a:ext uri="{FF2B5EF4-FFF2-40B4-BE49-F238E27FC236}">
              <a16:creationId xmlns="" xmlns:a16="http://schemas.microsoft.com/office/drawing/2014/main" id="{00000000-0008-0000-0400-000007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32" name="TextBox 7631">
          <a:extLst>
            <a:ext uri="{FF2B5EF4-FFF2-40B4-BE49-F238E27FC236}">
              <a16:creationId xmlns="" xmlns:a16="http://schemas.microsoft.com/office/drawing/2014/main" id="{00000000-0008-0000-0400-000008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33" name="TextBox 7632">
          <a:extLst>
            <a:ext uri="{FF2B5EF4-FFF2-40B4-BE49-F238E27FC236}">
              <a16:creationId xmlns="" xmlns:a16="http://schemas.microsoft.com/office/drawing/2014/main" id="{00000000-0008-0000-0400-000009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34" name="TextBox 7633">
          <a:extLst>
            <a:ext uri="{FF2B5EF4-FFF2-40B4-BE49-F238E27FC236}">
              <a16:creationId xmlns="" xmlns:a16="http://schemas.microsoft.com/office/drawing/2014/main" id="{00000000-0008-0000-0400-00000A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35" name="TextBox 7634">
          <a:extLst>
            <a:ext uri="{FF2B5EF4-FFF2-40B4-BE49-F238E27FC236}">
              <a16:creationId xmlns="" xmlns:a16="http://schemas.microsoft.com/office/drawing/2014/main" id="{00000000-0008-0000-0400-00000B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36" name="TextBox 7635">
          <a:extLst>
            <a:ext uri="{FF2B5EF4-FFF2-40B4-BE49-F238E27FC236}">
              <a16:creationId xmlns="" xmlns:a16="http://schemas.microsoft.com/office/drawing/2014/main" id="{00000000-0008-0000-0400-00000C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37" name="TextBox 7636">
          <a:extLst>
            <a:ext uri="{FF2B5EF4-FFF2-40B4-BE49-F238E27FC236}">
              <a16:creationId xmlns="" xmlns:a16="http://schemas.microsoft.com/office/drawing/2014/main" id="{00000000-0008-0000-0400-00000D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38" name="TextBox 7637">
          <a:extLst>
            <a:ext uri="{FF2B5EF4-FFF2-40B4-BE49-F238E27FC236}">
              <a16:creationId xmlns="" xmlns:a16="http://schemas.microsoft.com/office/drawing/2014/main" id="{00000000-0008-0000-0400-00000E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39" name="TextBox 7638">
          <a:extLst>
            <a:ext uri="{FF2B5EF4-FFF2-40B4-BE49-F238E27FC236}">
              <a16:creationId xmlns="" xmlns:a16="http://schemas.microsoft.com/office/drawing/2014/main" id="{00000000-0008-0000-0400-00000F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40" name="TextBox 7639">
          <a:extLst>
            <a:ext uri="{FF2B5EF4-FFF2-40B4-BE49-F238E27FC236}">
              <a16:creationId xmlns="" xmlns:a16="http://schemas.microsoft.com/office/drawing/2014/main" id="{00000000-0008-0000-0400-000010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41" name="TextBox 7640">
          <a:extLst>
            <a:ext uri="{FF2B5EF4-FFF2-40B4-BE49-F238E27FC236}">
              <a16:creationId xmlns="" xmlns:a16="http://schemas.microsoft.com/office/drawing/2014/main" id="{00000000-0008-0000-0400-000011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42" name="TextBox 7641">
          <a:extLst>
            <a:ext uri="{FF2B5EF4-FFF2-40B4-BE49-F238E27FC236}">
              <a16:creationId xmlns="" xmlns:a16="http://schemas.microsoft.com/office/drawing/2014/main" id="{00000000-0008-0000-0400-000012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43" name="TextBox 7642">
          <a:extLst>
            <a:ext uri="{FF2B5EF4-FFF2-40B4-BE49-F238E27FC236}">
              <a16:creationId xmlns="" xmlns:a16="http://schemas.microsoft.com/office/drawing/2014/main" id="{00000000-0008-0000-0400-000013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44" name="TextBox 7643">
          <a:extLst>
            <a:ext uri="{FF2B5EF4-FFF2-40B4-BE49-F238E27FC236}">
              <a16:creationId xmlns="" xmlns:a16="http://schemas.microsoft.com/office/drawing/2014/main" id="{00000000-0008-0000-0400-000014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45" name="TextBox 7644">
          <a:extLst>
            <a:ext uri="{FF2B5EF4-FFF2-40B4-BE49-F238E27FC236}">
              <a16:creationId xmlns="" xmlns:a16="http://schemas.microsoft.com/office/drawing/2014/main" id="{00000000-0008-0000-0400-000015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46" name="TextBox 7645">
          <a:extLst>
            <a:ext uri="{FF2B5EF4-FFF2-40B4-BE49-F238E27FC236}">
              <a16:creationId xmlns="" xmlns:a16="http://schemas.microsoft.com/office/drawing/2014/main" id="{00000000-0008-0000-0400-000016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47" name="TextBox 7646">
          <a:extLst>
            <a:ext uri="{FF2B5EF4-FFF2-40B4-BE49-F238E27FC236}">
              <a16:creationId xmlns="" xmlns:a16="http://schemas.microsoft.com/office/drawing/2014/main" id="{00000000-0008-0000-0400-000017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48" name="TextBox 7647">
          <a:extLst>
            <a:ext uri="{FF2B5EF4-FFF2-40B4-BE49-F238E27FC236}">
              <a16:creationId xmlns="" xmlns:a16="http://schemas.microsoft.com/office/drawing/2014/main" id="{00000000-0008-0000-0400-000018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49" name="TextBox 7648">
          <a:extLst>
            <a:ext uri="{FF2B5EF4-FFF2-40B4-BE49-F238E27FC236}">
              <a16:creationId xmlns="" xmlns:a16="http://schemas.microsoft.com/office/drawing/2014/main" id="{00000000-0008-0000-0400-000019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50" name="TextBox 7649">
          <a:extLst>
            <a:ext uri="{FF2B5EF4-FFF2-40B4-BE49-F238E27FC236}">
              <a16:creationId xmlns="" xmlns:a16="http://schemas.microsoft.com/office/drawing/2014/main" id="{00000000-0008-0000-0400-00001A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51" name="TextBox 7650">
          <a:extLst>
            <a:ext uri="{FF2B5EF4-FFF2-40B4-BE49-F238E27FC236}">
              <a16:creationId xmlns="" xmlns:a16="http://schemas.microsoft.com/office/drawing/2014/main" id="{00000000-0008-0000-0400-00001B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52" name="TextBox 7651">
          <a:extLst>
            <a:ext uri="{FF2B5EF4-FFF2-40B4-BE49-F238E27FC236}">
              <a16:creationId xmlns="" xmlns:a16="http://schemas.microsoft.com/office/drawing/2014/main" id="{00000000-0008-0000-0400-00001C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53" name="TextBox 7652">
          <a:extLst>
            <a:ext uri="{FF2B5EF4-FFF2-40B4-BE49-F238E27FC236}">
              <a16:creationId xmlns="" xmlns:a16="http://schemas.microsoft.com/office/drawing/2014/main" id="{00000000-0008-0000-0400-00001D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54" name="TextBox 7653">
          <a:extLst>
            <a:ext uri="{FF2B5EF4-FFF2-40B4-BE49-F238E27FC236}">
              <a16:creationId xmlns="" xmlns:a16="http://schemas.microsoft.com/office/drawing/2014/main" id="{00000000-0008-0000-0400-00001E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55" name="TextBox 7654">
          <a:extLst>
            <a:ext uri="{FF2B5EF4-FFF2-40B4-BE49-F238E27FC236}">
              <a16:creationId xmlns="" xmlns:a16="http://schemas.microsoft.com/office/drawing/2014/main" id="{00000000-0008-0000-0400-00001F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56" name="TextBox 7655">
          <a:extLst>
            <a:ext uri="{FF2B5EF4-FFF2-40B4-BE49-F238E27FC236}">
              <a16:creationId xmlns="" xmlns:a16="http://schemas.microsoft.com/office/drawing/2014/main" id="{00000000-0008-0000-0400-000020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57" name="TextBox 7656">
          <a:extLst>
            <a:ext uri="{FF2B5EF4-FFF2-40B4-BE49-F238E27FC236}">
              <a16:creationId xmlns="" xmlns:a16="http://schemas.microsoft.com/office/drawing/2014/main" id="{00000000-0008-0000-0400-000021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58" name="TextBox 7657">
          <a:extLst>
            <a:ext uri="{FF2B5EF4-FFF2-40B4-BE49-F238E27FC236}">
              <a16:creationId xmlns="" xmlns:a16="http://schemas.microsoft.com/office/drawing/2014/main" id="{00000000-0008-0000-0400-000022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59" name="TextBox 7658">
          <a:extLst>
            <a:ext uri="{FF2B5EF4-FFF2-40B4-BE49-F238E27FC236}">
              <a16:creationId xmlns="" xmlns:a16="http://schemas.microsoft.com/office/drawing/2014/main" id="{00000000-0008-0000-0400-000023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60" name="TextBox 7659">
          <a:extLst>
            <a:ext uri="{FF2B5EF4-FFF2-40B4-BE49-F238E27FC236}">
              <a16:creationId xmlns="" xmlns:a16="http://schemas.microsoft.com/office/drawing/2014/main" id="{00000000-0008-0000-0400-000024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61" name="TextBox 7660">
          <a:extLst>
            <a:ext uri="{FF2B5EF4-FFF2-40B4-BE49-F238E27FC236}">
              <a16:creationId xmlns="" xmlns:a16="http://schemas.microsoft.com/office/drawing/2014/main" id="{00000000-0008-0000-0400-000025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62" name="TextBox 7661">
          <a:extLst>
            <a:ext uri="{FF2B5EF4-FFF2-40B4-BE49-F238E27FC236}">
              <a16:creationId xmlns="" xmlns:a16="http://schemas.microsoft.com/office/drawing/2014/main" id="{00000000-0008-0000-0400-000026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63" name="TextBox 7662">
          <a:extLst>
            <a:ext uri="{FF2B5EF4-FFF2-40B4-BE49-F238E27FC236}">
              <a16:creationId xmlns="" xmlns:a16="http://schemas.microsoft.com/office/drawing/2014/main" id="{00000000-0008-0000-0400-000027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7664" name="TextBox 7663">
          <a:extLst>
            <a:ext uri="{FF2B5EF4-FFF2-40B4-BE49-F238E27FC236}">
              <a16:creationId xmlns="" xmlns:a16="http://schemas.microsoft.com/office/drawing/2014/main" id="{00000000-0008-0000-0400-00002805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65" name="TextBox 7664">
          <a:extLst>
            <a:ext uri="{FF2B5EF4-FFF2-40B4-BE49-F238E27FC236}">
              <a16:creationId xmlns="" xmlns:a16="http://schemas.microsoft.com/office/drawing/2014/main" id="{00000000-0008-0000-0400-00002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66" name="TextBox 7665">
          <a:extLst>
            <a:ext uri="{FF2B5EF4-FFF2-40B4-BE49-F238E27FC236}">
              <a16:creationId xmlns="" xmlns:a16="http://schemas.microsoft.com/office/drawing/2014/main" id="{00000000-0008-0000-0400-00002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67" name="TextBox 7666">
          <a:extLst>
            <a:ext uri="{FF2B5EF4-FFF2-40B4-BE49-F238E27FC236}">
              <a16:creationId xmlns="" xmlns:a16="http://schemas.microsoft.com/office/drawing/2014/main" id="{00000000-0008-0000-0400-00002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68" name="TextBox 7667">
          <a:extLst>
            <a:ext uri="{FF2B5EF4-FFF2-40B4-BE49-F238E27FC236}">
              <a16:creationId xmlns="" xmlns:a16="http://schemas.microsoft.com/office/drawing/2014/main" id="{00000000-0008-0000-0400-00002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69" name="TextBox 7668">
          <a:extLst>
            <a:ext uri="{FF2B5EF4-FFF2-40B4-BE49-F238E27FC236}">
              <a16:creationId xmlns="" xmlns:a16="http://schemas.microsoft.com/office/drawing/2014/main" id="{00000000-0008-0000-0400-00002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70" name="TextBox 7669">
          <a:extLst>
            <a:ext uri="{FF2B5EF4-FFF2-40B4-BE49-F238E27FC236}">
              <a16:creationId xmlns="" xmlns:a16="http://schemas.microsoft.com/office/drawing/2014/main" id="{00000000-0008-0000-0400-00002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71" name="TextBox 7670">
          <a:extLst>
            <a:ext uri="{FF2B5EF4-FFF2-40B4-BE49-F238E27FC236}">
              <a16:creationId xmlns="" xmlns:a16="http://schemas.microsoft.com/office/drawing/2014/main" id="{00000000-0008-0000-0400-00002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72" name="TextBox 7671">
          <a:extLst>
            <a:ext uri="{FF2B5EF4-FFF2-40B4-BE49-F238E27FC236}">
              <a16:creationId xmlns="" xmlns:a16="http://schemas.microsoft.com/office/drawing/2014/main" id="{00000000-0008-0000-0400-00003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73" name="TextBox 7672">
          <a:extLst>
            <a:ext uri="{FF2B5EF4-FFF2-40B4-BE49-F238E27FC236}">
              <a16:creationId xmlns="" xmlns:a16="http://schemas.microsoft.com/office/drawing/2014/main" id="{00000000-0008-0000-0400-00003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74" name="TextBox 7673">
          <a:extLst>
            <a:ext uri="{FF2B5EF4-FFF2-40B4-BE49-F238E27FC236}">
              <a16:creationId xmlns="" xmlns:a16="http://schemas.microsoft.com/office/drawing/2014/main" id="{00000000-0008-0000-0400-00003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75" name="TextBox 7674">
          <a:extLst>
            <a:ext uri="{FF2B5EF4-FFF2-40B4-BE49-F238E27FC236}">
              <a16:creationId xmlns="" xmlns:a16="http://schemas.microsoft.com/office/drawing/2014/main" id="{00000000-0008-0000-0400-00003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76" name="TextBox 7675">
          <a:extLst>
            <a:ext uri="{FF2B5EF4-FFF2-40B4-BE49-F238E27FC236}">
              <a16:creationId xmlns="" xmlns:a16="http://schemas.microsoft.com/office/drawing/2014/main" id="{00000000-0008-0000-0400-00003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77" name="TextBox 7676">
          <a:extLst>
            <a:ext uri="{FF2B5EF4-FFF2-40B4-BE49-F238E27FC236}">
              <a16:creationId xmlns="" xmlns:a16="http://schemas.microsoft.com/office/drawing/2014/main" id="{00000000-0008-0000-0400-00003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78" name="TextBox 7677">
          <a:extLst>
            <a:ext uri="{FF2B5EF4-FFF2-40B4-BE49-F238E27FC236}">
              <a16:creationId xmlns="" xmlns:a16="http://schemas.microsoft.com/office/drawing/2014/main" id="{00000000-0008-0000-0400-00003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79" name="TextBox 7678">
          <a:extLst>
            <a:ext uri="{FF2B5EF4-FFF2-40B4-BE49-F238E27FC236}">
              <a16:creationId xmlns="" xmlns:a16="http://schemas.microsoft.com/office/drawing/2014/main" id="{00000000-0008-0000-0400-00003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80" name="TextBox 7679">
          <a:extLst>
            <a:ext uri="{FF2B5EF4-FFF2-40B4-BE49-F238E27FC236}">
              <a16:creationId xmlns="" xmlns:a16="http://schemas.microsoft.com/office/drawing/2014/main" id="{00000000-0008-0000-0400-00003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81" name="TextBox 7680">
          <a:extLst>
            <a:ext uri="{FF2B5EF4-FFF2-40B4-BE49-F238E27FC236}">
              <a16:creationId xmlns="" xmlns:a16="http://schemas.microsoft.com/office/drawing/2014/main" id="{00000000-0008-0000-0400-00003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82" name="TextBox 7681">
          <a:extLst>
            <a:ext uri="{FF2B5EF4-FFF2-40B4-BE49-F238E27FC236}">
              <a16:creationId xmlns="" xmlns:a16="http://schemas.microsoft.com/office/drawing/2014/main" id="{00000000-0008-0000-0400-00003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83" name="TextBox 7682">
          <a:extLst>
            <a:ext uri="{FF2B5EF4-FFF2-40B4-BE49-F238E27FC236}">
              <a16:creationId xmlns="" xmlns:a16="http://schemas.microsoft.com/office/drawing/2014/main" id="{00000000-0008-0000-0400-00003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84" name="TextBox 7683">
          <a:extLst>
            <a:ext uri="{FF2B5EF4-FFF2-40B4-BE49-F238E27FC236}">
              <a16:creationId xmlns="" xmlns:a16="http://schemas.microsoft.com/office/drawing/2014/main" id="{00000000-0008-0000-0400-00003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85" name="TextBox 7684">
          <a:extLst>
            <a:ext uri="{FF2B5EF4-FFF2-40B4-BE49-F238E27FC236}">
              <a16:creationId xmlns="" xmlns:a16="http://schemas.microsoft.com/office/drawing/2014/main" id="{00000000-0008-0000-0400-00003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86" name="TextBox 7685">
          <a:extLst>
            <a:ext uri="{FF2B5EF4-FFF2-40B4-BE49-F238E27FC236}">
              <a16:creationId xmlns="" xmlns:a16="http://schemas.microsoft.com/office/drawing/2014/main" id="{00000000-0008-0000-0400-00003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87" name="TextBox 7686">
          <a:extLst>
            <a:ext uri="{FF2B5EF4-FFF2-40B4-BE49-F238E27FC236}">
              <a16:creationId xmlns="" xmlns:a16="http://schemas.microsoft.com/office/drawing/2014/main" id="{00000000-0008-0000-0400-00003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88" name="TextBox 7687">
          <a:extLst>
            <a:ext uri="{FF2B5EF4-FFF2-40B4-BE49-F238E27FC236}">
              <a16:creationId xmlns="" xmlns:a16="http://schemas.microsoft.com/office/drawing/2014/main" id="{00000000-0008-0000-0400-00004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89" name="TextBox 7688">
          <a:extLst>
            <a:ext uri="{FF2B5EF4-FFF2-40B4-BE49-F238E27FC236}">
              <a16:creationId xmlns="" xmlns:a16="http://schemas.microsoft.com/office/drawing/2014/main" id="{00000000-0008-0000-0400-00004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90" name="TextBox 7689">
          <a:extLst>
            <a:ext uri="{FF2B5EF4-FFF2-40B4-BE49-F238E27FC236}">
              <a16:creationId xmlns="" xmlns:a16="http://schemas.microsoft.com/office/drawing/2014/main" id="{00000000-0008-0000-0400-00004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91" name="TextBox 7690">
          <a:extLst>
            <a:ext uri="{FF2B5EF4-FFF2-40B4-BE49-F238E27FC236}">
              <a16:creationId xmlns="" xmlns:a16="http://schemas.microsoft.com/office/drawing/2014/main" id="{00000000-0008-0000-0400-00004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92" name="TextBox 7691">
          <a:extLst>
            <a:ext uri="{FF2B5EF4-FFF2-40B4-BE49-F238E27FC236}">
              <a16:creationId xmlns="" xmlns:a16="http://schemas.microsoft.com/office/drawing/2014/main" id="{00000000-0008-0000-0400-00004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693" name="TextBox 7692">
          <a:extLst>
            <a:ext uri="{FF2B5EF4-FFF2-40B4-BE49-F238E27FC236}">
              <a16:creationId xmlns="" xmlns:a16="http://schemas.microsoft.com/office/drawing/2014/main" id="{00000000-0008-0000-0400-00004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94" name="TextBox 7693">
          <a:extLst>
            <a:ext uri="{FF2B5EF4-FFF2-40B4-BE49-F238E27FC236}">
              <a16:creationId xmlns="" xmlns:a16="http://schemas.microsoft.com/office/drawing/2014/main" id="{00000000-0008-0000-0400-00004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695" name="TextBox 7694">
          <a:extLst>
            <a:ext uri="{FF2B5EF4-FFF2-40B4-BE49-F238E27FC236}">
              <a16:creationId xmlns="" xmlns:a16="http://schemas.microsoft.com/office/drawing/2014/main" id="{00000000-0008-0000-0400-00004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696" name="TextBox 7695">
          <a:extLst>
            <a:ext uri="{FF2B5EF4-FFF2-40B4-BE49-F238E27FC236}">
              <a16:creationId xmlns="" xmlns:a16="http://schemas.microsoft.com/office/drawing/2014/main" id="{00000000-0008-0000-0400-00004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697" name="TextBox 7696">
          <a:extLst>
            <a:ext uri="{FF2B5EF4-FFF2-40B4-BE49-F238E27FC236}">
              <a16:creationId xmlns="" xmlns:a16="http://schemas.microsoft.com/office/drawing/2014/main" id="{00000000-0008-0000-0400-00004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698" name="TextBox 7697">
          <a:extLst>
            <a:ext uri="{FF2B5EF4-FFF2-40B4-BE49-F238E27FC236}">
              <a16:creationId xmlns="" xmlns:a16="http://schemas.microsoft.com/office/drawing/2014/main" id="{00000000-0008-0000-0400-00004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699" name="TextBox 7698">
          <a:extLst>
            <a:ext uri="{FF2B5EF4-FFF2-40B4-BE49-F238E27FC236}">
              <a16:creationId xmlns="" xmlns:a16="http://schemas.microsoft.com/office/drawing/2014/main" id="{00000000-0008-0000-0400-00004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00" name="TextBox 7699">
          <a:extLst>
            <a:ext uri="{FF2B5EF4-FFF2-40B4-BE49-F238E27FC236}">
              <a16:creationId xmlns="" xmlns:a16="http://schemas.microsoft.com/office/drawing/2014/main" id="{00000000-0008-0000-0400-00004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01" name="TextBox 7700">
          <a:extLst>
            <a:ext uri="{FF2B5EF4-FFF2-40B4-BE49-F238E27FC236}">
              <a16:creationId xmlns="" xmlns:a16="http://schemas.microsoft.com/office/drawing/2014/main" id="{00000000-0008-0000-0400-00004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02" name="TextBox 7701">
          <a:extLst>
            <a:ext uri="{FF2B5EF4-FFF2-40B4-BE49-F238E27FC236}">
              <a16:creationId xmlns="" xmlns:a16="http://schemas.microsoft.com/office/drawing/2014/main" id="{00000000-0008-0000-0400-00004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03" name="TextBox 7702">
          <a:extLst>
            <a:ext uri="{FF2B5EF4-FFF2-40B4-BE49-F238E27FC236}">
              <a16:creationId xmlns="" xmlns:a16="http://schemas.microsoft.com/office/drawing/2014/main" id="{00000000-0008-0000-0400-00004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04" name="TextBox 7703">
          <a:extLst>
            <a:ext uri="{FF2B5EF4-FFF2-40B4-BE49-F238E27FC236}">
              <a16:creationId xmlns="" xmlns:a16="http://schemas.microsoft.com/office/drawing/2014/main" id="{00000000-0008-0000-0400-00005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05" name="TextBox 7704">
          <a:extLst>
            <a:ext uri="{FF2B5EF4-FFF2-40B4-BE49-F238E27FC236}">
              <a16:creationId xmlns="" xmlns:a16="http://schemas.microsoft.com/office/drawing/2014/main" id="{00000000-0008-0000-0400-00005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06" name="TextBox 7705">
          <a:extLst>
            <a:ext uri="{FF2B5EF4-FFF2-40B4-BE49-F238E27FC236}">
              <a16:creationId xmlns="" xmlns:a16="http://schemas.microsoft.com/office/drawing/2014/main" id="{00000000-0008-0000-0400-00005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07" name="TextBox 7706">
          <a:extLst>
            <a:ext uri="{FF2B5EF4-FFF2-40B4-BE49-F238E27FC236}">
              <a16:creationId xmlns="" xmlns:a16="http://schemas.microsoft.com/office/drawing/2014/main" id="{00000000-0008-0000-0400-00005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08" name="TextBox 7707">
          <a:extLst>
            <a:ext uri="{FF2B5EF4-FFF2-40B4-BE49-F238E27FC236}">
              <a16:creationId xmlns="" xmlns:a16="http://schemas.microsoft.com/office/drawing/2014/main" id="{00000000-0008-0000-0400-00005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09" name="TextBox 7708">
          <a:extLst>
            <a:ext uri="{FF2B5EF4-FFF2-40B4-BE49-F238E27FC236}">
              <a16:creationId xmlns="" xmlns:a16="http://schemas.microsoft.com/office/drawing/2014/main" id="{00000000-0008-0000-0400-00005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10" name="TextBox 7709">
          <a:extLst>
            <a:ext uri="{FF2B5EF4-FFF2-40B4-BE49-F238E27FC236}">
              <a16:creationId xmlns="" xmlns:a16="http://schemas.microsoft.com/office/drawing/2014/main" id="{00000000-0008-0000-0400-00005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11" name="TextBox 7710">
          <a:extLst>
            <a:ext uri="{FF2B5EF4-FFF2-40B4-BE49-F238E27FC236}">
              <a16:creationId xmlns="" xmlns:a16="http://schemas.microsoft.com/office/drawing/2014/main" id="{00000000-0008-0000-0400-00005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12" name="TextBox 7711">
          <a:extLst>
            <a:ext uri="{FF2B5EF4-FFF2-40B4-BE49-F238E27FC236}">
              <a16:creationId xmlns="" xmlns:a16="http://schemas.microsoft.com/office/drawing/2014/main" id="{00000000-0008-0000-0400-00005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13" name="TextBox 7712">
          <a:extLst>
            <a:ext uri="{FF2B5EF4-FFF2-40B4-BE49-F238E27FC236}">
              <a16:creationId xmlns="" xmlns:a16="http://schemas.microsoft.com/office/drawing/2014/main" id="{00000000-0008-0000-0400-00005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14" name="TextBox 7713">
          <a:extLst>
            <a:ext uri="{FF2B5EF4-FFF2-40B4-BE49-F238E27FC236}">
              <a16:creationId xmlns="" xmlns:a16="http://schemas.microsoft.com/office/drawing/2014/main" id="{00000000-0008-0000-0400-00005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15" name="TextBox 7714">
          <a:extLst>
            <a:ext uri="{FF2B5EF4-FFF2-40B4-BE49-F238E27FC236}">
              <a16:creationId xmlns="" xmlns:a16="http://schemas.microsoft.com/office/drawing/2014/main" id="{00000000-0008-0000-0400-00005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16" name="TextBox 7715">
          <a:extLst>
            <a:ext uri="{FF2B5EF4-FFF2-40B4-BE49-F238E27FC236}">
              <a16:creationId xmlns="" xmlns:a16="http://schemas.microsoft.com/office/drawing/2014/main" id="{00000000-0008-0000-0400-00005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17" name="TextBox 7716">
          <a:extLst>
            <a:ext uri="{FF2B5EF4-FFF2-40B4-BE49-F238E27FC236}">
              <a16:creationId xmlns="" xmlns:a16="http://schemas.microsoft.com/office/drawing/2014/main" id="{00000000-0008-0000-0400-00005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18" name="TextBox 7717">
          <a:extLst>
            <a:ext uri="{FF2B5EF4-FFF2-40B4-BE49-F238E27FC236}">
              <a16:creationId xmlns="" xmlns:a16="http://schemas.microsoft.com/office/drawing/2014/main" id="{00000000-0008-0000-0400-00005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19" name="TextBox 7718">
          <a:extLst>
            <a:ext uri="{FF2B5EF4-FFF2-40B4-BE49-F238E27FC236}">
              <a16:creationId xmlns="" xmlns:a16="http://schemas.microsoft.com/office/drawing/2014/main" id="{00000000-0008-0000-0400-00005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20" name="TextBox 7719">
          <a:extLst>
            <a:ext uri="{FF2B5EF4-FFF2-40B4-BE49-F238E27FC236}">
              <a16:creationId xmlns="" xmlns:a16="http://schemas.microsoft.com/office/drawing/2014/main" id="{00000000-0008-0000-0400-00006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21" name="TextBox 7720">
          <a:extLst>
            <a:ext uri="{FF2B5EF4-FFF2-40B4-BE49-F238E27FC236}">
              <a16:creationId xmlns="" xmlns:a16="http://schemas.microsoft.com/office/drawing/2014/main" id="{00000000-0008-0000-0400-00006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22" name="TextBox 7721">
          <a:extLst>
            <a:ext uri="{FF2B5EF4-FFF2-40B4-BE49-F238E27FC236}">
              <a16:creationId xmlns="" xmlns:a16="http://schemas.microsoft.com/office/drawing/2014/main" id="{00000000-0008-0000-0400-00006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23" name="TextBox 7722">
          <a:extLst>
            <a:ext uri="{FF2B5EF4-FFF2-40B4-BE49-F238E27FC236}">
              <a16:creationId xmlns="" xmlns:a16="http://schemas.microsoft.com/office/drawing/2014/main" id="{00000000-0008-0000-0400-00006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24" name="TextBox 7723">
          <a:extLst>
            <a:ext uri="{FF2B5EF4-FFF2-40B4-BE49-F238E27FC236}">
              <a16:creationId xmlns="" xmlns:a16="http://schemas.microsoft.com/office/drawing/2014/main" id="{00000000-0008-0000-0400-00006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25" name="TextBox 7724">
          <a:extLst>
            <a:ext uri="{FF2B5EF4-FFF2-40B4-BE49-F238E27FC236}">
              <a16:creationId xmlns="" xmlns:a16="http://schemas.microsoft.com/office/drawing/2014/main" id="{00000000-0008-0000-0400-00006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26" name="TextBox 7725">
          <a:extLst>
            <a:ext uri="{FF2B5EF4-FFF2-40B4-BE49-F238E27FC236}">
              <a16:creationId xmlns="" xmlns:a16="http://schemas.microsoft.com/office/drawing/2014/main" id="{00000000-0008-0000-0400-00006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27" name="TextBox 7726">
          <a:extLst>
            <a:ext uri="{FF2B5EF4-FFF2-40B4-BE49-F238E27FC236}">
              <a16:creationId xmlns="" xmlns:a16="http://schemas.microsoft.com/office/drawing/2014/main" id="{00000000-0008-0000-0400-00006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28" name="TextBox 7727">
          <a:extLst>
            <a:ext uri="{FF2B5EF4-FFF2-40B4-BE49-F238E27FC236}">
              <a16:creationId xmlns="" xmlns:a16="http://schemas.microsoft.com/office/drawing/2014/main" id="{00000000-0008-0000-0400-00006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29" name="TextBox 7728">
          <a:extLst>
            <a:ext uri="{FF2B5EF4-FFF2-40B4-BE49-F238E27FC236}">
              <a16:creationId xmlns="" xmlns:a16="http://schemas.microsoft.com/office/drawing/2014/main" id="{00000000-0008-0000-0400-00006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30" name="TextBox 7729">
          <a:extLst>
            <a:ext uri="{FF2B5EF4-FFF2-40B4-BE49-F238E27FC236}">
              <a16:creationId xmlns="" xmlns:a16="http://schemas.microsoft.com/office/drawing/2014/main" id="{00000000-0008-0000-0400-00006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31" name="TextBox 7730">
          <a:extLst>
            <a:ext uri="{FF2B5EF4-FFF2-40B4-BE49-F238E27FC236}">
              <a16:creationId xmlns="" xmlns:a16="http://schemas.microsoft.com/office/drawing/2014/main" id="{00000000-0008-0000-0400-00006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32" name="TextBox 7731">
          <a:extLst>
            <a:ext uri="{FF2B5EF4-FFF2-40B4-BE49-F238E27FC236}">
              <a16:creationId xmlns="" xmlns:a16="http://schemas.microsoft.com/office/drawing/2014/main" id="{00000000-0008-0000-0400-00006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33" name="TextBox 7732">
          <a:extLst>
            <a:ext uri="{FF2B5EF4-FFF2-40B4-BE49-F238E27FC236}">
              <a16:creationId xmlns="" xmlns:a16="http://schemas.microsoft.com/office/drawing/2014/main" id="{00000000-0008-0000-0400-00006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34" name="TextBox 7733">
          <a:extLst>
            <a:ext uri="{FF2B5EF4-FFF2-40B4-BE49-F238E27FC236}">
              <a16:creationId xmlns="" xmlns:a16="http://schemas.microsoft.com/office/drawing/2014/main" id="{00000000-0008-0000-0400-00006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35" name="TextBox 7734">
          <a:extLst>
            <a:ext uri="{FF2B5EF4-FFF2-40B4-BE49-F238E27FC236}">
              <a16:creationId xmlns="" xmlns:a16="http://schemas.microsoft.com/office/drawing/2014/main" id="{00000000-0008-0000-0400-00006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36" name="TextBox 7735">
          <a:extLst>
            <a:ext uri="{FF2B5EF4-FFF2-40B4-BE49-F238E27FC236}">
              <a16:creationId xmlns="" xmlns:a16="http://schemas.microsoft.com/office/drawing/2014/main" id="{00000000-0008-0000-0400-00007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37" name="TextBox 7736">
          <a:extLst>
            <a:ext uri="{FF2B5EF4-FFF2-40B4-BE49-F238E27FC236}">
              <a16:creationId xmlns="" xmlns:a16="http://schemas.microsoft.com/office/drawing/2014/main" id="{00000000-0008-0000-0400-00007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38" name="TextBox 7737">
          <a:extLst>
            <a:ext uri="{FF2B5EF4-FFF2-40B4-BE49-F238E27FC236}">
              <a16:creationId xmlns="" xmlns:a16="http://schemas.microsoft.com/office/drawing/2014/main" id="{00000000-0008-0000-0400-00007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39" name="TextBox 7738">
          <a:extLst>
            <a:ext uri="{FF2B5EF4-FFF2-40B4-BE49-F238E27FC236}">
              <a16:creationId xmlns="" xmlns:a16="http://schemas.microsoft.com/office/drawing/2014/main" id="{00000000-0008-0000-0400-00007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40" name="TextBox 7739">
          <a:extLst>
            <a:ext uri="{FF2B5EF4-FFF2-40B4-BE49-F238E27FC236}">
              <a16:creationId xmlns="" xmlns:a16="http://schemas.microsoft.com/office/drawing/2014/main" id="{00000000-0008-0000-0400-00007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41" name="TextBox 7740">
          <a:extLst>
            <a:ext uri="{FF2B5EF4-FFF2-40B4-BE49-F238E27FC236}">
              <a16:creationId xmlns="" xmlns:a16="http://schemas.microsoft.com/office/drawing/2014/main" id="{00000000-0008-0000-0400-00007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42" name="TextBox 7741">
          <a:extLst>
            <a:ext uri="{FF2B5EF4-FFF2-40B4-BE49-F238E27FC236}">
              <a16:creationId xmlns="" xmlns:a16="http://schemas.microsoft.com/office/drawing/2014/main" id="{00000000-0008-0000-0400-00007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43" name="TextBox 7742">
          <a:extLst>
            <a:ext uri="{FF2B5EF4-FFF2-40B4-BE49-F238E27FC236}">
              <a16:creationId xmlns="" xmlns:a16="http://schemas.microsoft.com/office/drawing/2014/main" id="{00000000-0008-0000-0400-00007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44" name="TextBox 7743">
          <a:extLst>
            <a:ext uri="{FF2B5EF4-FFF2-40B4-BE49-F238E27FC236}">
              <a16:creationId xmlns="" xmlns:a16="http://schemas.microsoft.com/office/drawing/2014/main" id="{00000000-0008-0000-0400-00007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45" name="TextBox 7744">
          <a:extLst>
            <a:ext uri="{FF2B5EF4-FFF2-40B4-BE49-F238E27FC236}">
              <a16:creationId xmlns="" xmlns:a16="http://schemas.microsoft.com/office/drawing/2014/main" id="{00000000-0008-0000-0400-00007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46" name="TextBox 7745">
          <a:extLst>
            <a:ext uri="{FF2B5EF4-FFF2-40B4-BE49-F238E27FC236}">
              <a16:creationId xmlns="" xmlns:a16="http://schemas.microsoft.com/office/drawing/2014/main" id="{00000000-0008-0000-0400-00007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47" name="TextBox 7746">
          <a:extLst>
            <a:ext uri="{FF2B5EF4-FFF2-40B4-BE49-F238E27FC236}">
              <a16:creationId xmlns="" xmlns:a16="http://schemas.microsoft.com/office/drawing/2014/main" id="{00000000-0008-0000-0400-00007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48" name="TextBox 7747">
          <a:extLst>
            <a:ext uri="{FF2B5EF4-FFF2-40B4-BE49-F238E27FC236}">
              <a16:creationId xmlns="" xmlns:a16="http://schemas.microsoft.com/office/drawing/2014/main" id="{00000000-0008-0000-0400-00007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49" name="TextBox 7748">
          <a:extLst>
            <a:ext uri="{FF2B5EF4-FFF2-40B4-BE49-F238E27FC236}">
              <a16:creationId xmlns="" xmlns:a16="http://schemas.microsoft.com/office/drawing/2014/main" id="{00000000-0008-0000-0400-00007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50" name="TextBox 7749">
          <a:extLst>
            <a:ext uri="{FF2B5EF4-FFF2-40B4-BE49-F238E27FC236}">
              <a16:creationId xmlns="" xmlns:a16="http://schemas.microsoft.com/office/drawing/2014/main" id="{00000000-0008-0000-0400-00007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51" name="TextBox 7750">
          <a:extLst>
            <a:ext uri="{FF2B5EF4-FFF2-40B4-BE49-F238E27FC236}">
              <a16:creationId xmlns="" xmlns:a16="http://schemas.microsoft.com/office/drawing/2014/main" id="{00000000-0008-0000-0400-00007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52" name="TextBox 7751">
          <a:extLst>
            <a:ext uri="{FF2B5EF4-FFF2-40B4-BE49-F238E27FC236}">
              <a16:creationId xmlns="" xmlns:a16="http://schemas.microsoft.com/office/drawing/2014/main" id="{00000000-0008-0000-0400-00008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53" name="TextBox 7752">
          <a:extLst>
            <a:ext uri="{FF2B5EF4-FFF2-40B4-BE49-F238E27FC236}">
              <a16:creationId xmlns="" xmlns:a16="http://schemas.microsoft.com/office/drawing/2014/main" id="{00000000-0008-0000-0400-00008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54" name="TextBox 7753">
          <a:extLst>
            <a:ext uri="{FF2B5EF4-FFF2-40B4-BE49-F238E27FC236}">
              <a16:creationId xmlns="" xmlns:a16="http://schemas.microsoft.com/office/drawing/2014/main" id="{00000000-0008-0000-0400-00008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55" name="TextBox 7754">
          <a:extLst>
            <a:ext uri="{FF2B5EF4-FFF2-40B4-BE49-F238E27FC236}">
              <a16:creationId xmlns="" xmlns:a16="http://schemas.microsoft.com/office/drawing/2014/main" id="{00000000-0008-0000-0400-00008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56" name="TextBox 7755">
          <a:extLst>
            <a:ext uri="{FF2B5EF4-FFF2-40B4-BE49-F238E27FC236}">
              <a16:creationId xmlns="" xmlns:a16="http://schemas.microsoft.com/office/drawing/2014/main" id="{00000000-0008-0000-0400-00008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57" name="TextBox 7756">
          <a:extLst>
            <a:ext uri="{FF2B5EF4-FFF2-40B4-BE49-F238E27FC236}">
              <a16:creationId xmlns="" xmlns:a16="http://schemas.microsoft.com/office/drawing/2014/main" id="{00000000-0008-0000-0400-00008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58" name="TextBox 7757">
          <a:extLst>
            <a:ext uri="{FF2B5EF4-FFF2-40B4-BE49-F238E27FC236}">
              <a16:creationId xmlns="" xmlns:a16="http://schemas.microsoft.com/office/drawing/2014/main" id="{00000000-0008-0000-0400-00008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59" name="TextBox 7758">
          <a:extLst>
            <a:ext uri="{FF2B5EF4-FFF2-40B4-BE49-F238E27FC236}">
              <a16:creationId xmlns="" xmlns:a16="http://schemas.microsoft.com/office/drawing/2014/main" id="{00000000-0008-0000-0400-00008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60" name="TextBox 7759">
          <a:extLst>
            <a:ext uri="{FF2B5EF4-FFF2-40B4-BE49-F238E27FC236}">
              <a16:creationId xmlns="" xmlns:a16="http://schemas.microsoft.com/office/drawing/2014/main" id="{00000000-0008-0000-0400-00008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61" name="TextBox 7760">
          <a:extLst>
            <a:ext uri="{FF2B5EF4-FFF2-40B4-BE49-F238E27FC236}">
              <a16:creationId xmlns="" xmlns:a16="http://schemas.microsoft.com/office/drawing/2014/main" id="{00000000-0008-0000-0400-00008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62" name="TextBox 7761">
          <a:extLst>
            <a:ext uri="{FF2B5EF4-FFF2-40B4-BE49-F238E27FC236}">
              <a16:creationId xmlns="" xmlns:a16="http://schemas.microsoft.com/office/drawing/2014/main" id="{00000000-0008-0000-0400-00008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63" name="TextBox 7762">
          <a:extLst>
            <a:ext uri="{FF2B5EF4-FFF2-40B4-BE49-F238E27FC236}">
              <a16:creationId xmlns="" xmlns:a16="http://schemas.microsoft.com/office/drawing/2014/main" id="{00000000-0008-0000-0400-00008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64" name="TextBox 7763">
          <a:extLst>
            <a:ext uri="{FF2B5EF4-FFF2-40B4-BE49-F238E27FC236}">
              <a16:creationId xmlns="" xmlns:a16="http://schemas.microsoft.com/office/drawing/2014/main" id="{00000000-0008-0000-0400-00008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65" name="TextBox 7764">
          <a:extLst>
            <a:ext uri="{FF2B5EF4-FFF2-40B4-BE49-F238E27FC236}">
              <a16:creationId xmlns="" xmlns:a16="http://schemas.microsoft.com/office/drawing/2014/main" id="{00000000-0008-0000-0400-00008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66" name="TextBox 7765">
          <a:extLst>
            <a:ext uri="{FF2B5EF4-FFF2-40B4-BE49-F238E27FC236}">
              <a16:creationId xmlns="" xmlns:a16="http://schemas.microsoft.com/office/drawing/2014/main" id="{00000000-0008-0000-0400-00008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67" name="TextBox 7766">
          <a:extLst>
            <a:ext uri="{FF2B5EF4-FFF2-40B4-BE49-F238E27FC236}">
              <a16:creationId xmlns="" xmlns:a16="http://schemas.microsoft.com/office/drawing/2014/main" id="{00000000-0008-0000-0400-00008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68" name="TextBox 7767">
          <a:extLst>
            <a:ext uri="{FF2B5EF4-FFF2-40B4-BE49-F238E27FC236}">
              <a16:creationId xmlns="" xmlns:a16="http://schemas.microsoft.com/office/drawing/2014/main" id="{00000000-0008-0000-0400-00009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69" name="TextBox 7768">
          <a:extLst>
            <a:ext uri="{FF2B5EF4-FFF2-40B4-BE49-F238E27FC236}">
              <a16:creationId xmlns="" xmlns:a16="http://schemas.microsoft.com/office/drawing/2014/main" id="{00000000-0008-0000-0400-00009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70" name="TextBox 7769">
          <a:extLst>
            <a:ext uri="{FF2B5EF4-FFF2-40B4-BE49-F238E27FC236}">
              <a16:creationId xmlns="" xmlns:a16="http://schemas.microsoft.com/office/drawing/2014/main" id="{00000000-0008-0000-0400-00009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71" name="TextBox 7770">
          <a:extLst>
            <a:ext uri="{FF2B5EF4-FFF2-40B4-BE49-F238E27FC236}">
              <a16:creationId xmlns="" xmlns:a16="http://schemas.microsoft.com/office/drawing/2014/main" id="{00000000-0008-0000-0400-00009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72" name="TextBox 7771">
          <a:extLst>
            <a:ext uri="{FF2B5EF4-FFF2-40B4-BE49-F238E27FC236}">
              <a16:creationId xmlns="" xmlns:a16="http://schemas.microsoft.com/office/drawing/2014/main" id="{00000000-0008-0000-0400-00009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73" name="TextBox 7772">
          <a:extLst>
            <a:ext uri="{FF2B5EF4-FFF2-40B4-BE49-F238E27FC236}">
              <a16:creationId xmlns="" xmlns:a16="http://schemas.microsoft.com/office/drawing/2014/main" id="{00000000-0008-0000-0400-00009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74" name="TextBox 7773">
          <a:extLst>
            <a:ext uri="{FF2B5EF4-FFF2-40B4-BE49-F238E27FC236}">
              <a16:creationId xmlns="" xmlns:a16="http://schemas.microsoft.com/office/drawing/2014/main" id="{00000000-0008-0000-0400-00009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75" name="TextBox 7774">
          <a:extLst>
            <a:ext uri="{FF2B5EF4-FFF2-40B4-BE49-F238E27FC236}">
              <a16:creationId xmlns="" xmlns:a16="http://schemas.microsoft.com/office/drawing/2014/main" id="{00000000-0008-0000-0400-00009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76" name="TextBox 7775">
          <a:extLst>
            <a:ext uri="{FF2B5EF4-FFF2-40B4-BE49-F238E27FC236}">
              <a16:creationId xmlns="" xmlns:a16="http://schemas.microsoft.com/office/drawing/2014/main" id="{00000000-0008-0000-0400-00009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77" name="TextBox 7776">
          <a:extLst>
            <a:ext uri="{FF2B5EF4-FFF2-40B4-BE49-F238E27FC236}">
              <a16:creationId xmlns="" xmlns:a16="http://schemas.microsoft.com/office/drawing/2014/main" id="{00000000-0008-0000-0400-00009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78" name="TextBox 7777">
          <a:extLst>
            <a:ext uri="{FF2B5EF4-FFF2-40B4-BE49-F238E27FC236}">
              <a16:creationId xmlns="" xmlns:a16="http://schemas.microsoft.com/office/drawing/2014/main" id="{00000000-0008-0000-0400-00009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79" name="TextBox 7778">
          <a:extLst>
            <a:ext uri="{FF2B5EF4-FFF2-40B4-BE49-F238E27FC236}">
              <a16:creationId xmlns="" xmlns:a16="http://schemas.microsoft.com/office/drawing/2014/main" id="{00000000-0008-0000-0400-00009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80" name="TextBox 7779">
          <a:extLst>
            <a:ext uri="{FF2B5EF4-FFF2-40B4-BE49-F238E27FC236}">
              <a16:creationId xmlns="" xmlns:a16="http://schemas.microsoft.com/office/drawing/2014/main" id="{00000000-0008-0000-0400-00009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81" name="TextBox 7780">
          <a:extLst>
            <a:ext uri="{FF2B5EF4-FFF2-40B4-BE49-F238E27FC236}">
              <a16:creationId xmlns="" xmlns:a16="http://schemas.microsoft.com/office/drawing/2014/main" id="{00000000-0008-0000-0400-00009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82" name="TextBox 7781">
          <a:extLst>
            <a:ext uri="{FF2B5EF4-FFF2-40B4-BE49-F238E27FC236}">
              <a16:creationId xmlns="" xmlns:a16="http://schemas.microsoft.com/office/drawing/2014/main" id="{00000000-0008-0000-0400-00009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83" name="TextBox 7782">
          <a:extLst>
            <a:ext uri="{FF2B5EF4-FFF2-40B4-BE49-F238E27FC236}">
              <a16:creationId xmlns="" xmlns:a16="http://schemas.microsoft.com/office/drawing/2014/main" id="{00000000-0008-0000-0400-00009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84" name="TextBox 7783">
          <a:extLst>
            <a:ext uri="{FF2B5EF4-FFF2-40B4-BE49-F238E27FC236}">
              <a16:creationId xmlns="" xmlns:a16="http://schemas.microsoft.com/office/drawing/2014/main" id="{00000000-0008-0000-0400-0000A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85" name="TextBox 7784">
          <a:extLst>
            <a:ext uri="{FF2B5EF4-FFF2-40B4-BE49-F238E27FC236}">
              <a16:creationId xmlns="" xmlns:a16="http://schemas.microsoft.com/office/drawing/2014/main" id="{00000000-0008-0000-0400-0000A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86" name="TextBox 7785">
          <a:extLst>
            <a:ext uri="{FF2B5EF4-FFF2-40B4-BE49-F238E27FC236}">
              <a16:creationId xmlns="" xmlns:a16="http://schemas.microsoft.com/office/drawing/2014/main" id="{00000000-0008-0000-0400-0000A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87" name="TextBox 7786">
          <a:extLst>
            <a:ext uri="{FF2B5EF4-FFF2-40B4-BE49-F238E27FC236}">
              <a16:creationId xmlns="" xmlns:a16="http://schemas.microsoft.com/office/drawing/2014/main" id="{00000000-0008-0000-0400-0000A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88" name="TextBox 7787">
          <a:extLst>
            <a:ext uri="{FF2B5EF4-FFF2-40B4-BE49-F238E27FC236}">
              <a16:creationId xmlns="" xmlns:a16="http://schemas.microsoft.com/office/drawing/2014/main" id="{00000000-0008-0000-0400-0000A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89" name="TextBox 7788">
          <a:extLst>
            <a:ext uri="{FF2B5EF4-FFF2-40B4-BE49-F238E27FC236}">
              <a16:creationId xmlns="" xmlns:a16="http://schemas.microsoft.com/office/drawing/2014/main" id="{00000000-0008-0000-0400-0000A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90" name="TextBox 7789">
          <a:extLst>
            <a:ext uri="{FF2B5EF4-FFF2-40B4-BE49-F238E27FC236}">
              <a16:creationId xmlns="" xmlns:a16="http://schemas.microsoft.com/office/drawing/2014/main" id="{00000000-0008-0000-0400-0000A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91" name="TextBox 7790">
          <a:extLst>
            <a:ext uri="{FF2B5EF4-FFF2-40B4-BE49-F238E27FC236}">
              <a16:creationId xmlns="" xmlns:a16="http://schemas.microsoft.com/office/drawing/2014/main" id="{00000000-0008-0000-0400-0000A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792" name="TextBox 7791">
          <a:extLst>
            <a:ext uri="{FF2B5EF4-FFF2-40B4-BE49-F238E27FC236}">
              <a16:creationId xmlns="" xmlns:a16="http://schemas.microsoft.com/office/drawing/2014/main" id="{00000000-0008-0000-0400-0000A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793" name="TextBox 7792">
          <a:extLst>
            <a:ext uri="{FF2B5EF4-FFF2-40B4-BE49-F238E27FC236}">
              <a16:creationId xmlns="" xmlns:a16="http://schemas.microsoft.com/office/drawing/2014/main" id="{00000000-0008-0000-0400-0000A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94" name="TextBox 7793">
          <a:extLst>
            <a:ext uri="{FF2B5EF4-FFF2-40B4-BE49-F238E27FC236}">
              <a16:creationId xmlns="" xmlns:a16="http://schemas.microsoft.com/office/drawing/2014/main" id="{00000000-0008-0000-0400-0000A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795" name="TextBox 7794">
          <a:extLst>
            <a:ext uri="{FF2B5EF4-FFF2-40B4-BE49-F238E27FC236}">
              <a16:creationId xmlns="" xmlns:a16="http://schemas.microsoft.com/office/drawing/2014/main" id="{00000000-0008-0000-0400-0000A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96" name="TextBox 7795">
          <a:extLst>
            <a:ext uri="{FF2B5EF4-FFF2-40B4-BE49-F238E27FC236}">
              <a16:creationId xmlns="" xmlns:a16="http://schemas.microsoft.com/office/drawing/2014/main" id="{00000000-0008-0000-0400-0000A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797" name="TextBox 7796">
          <a:extLst>
            <a:ext uri="{FF2B5EF4-FFF2-40B4-BE49-F238E27FC236}">
              <a16:creationId xmlns="" xmlns:a16="http://schemas.microsoft.com/office/drawing/2014/main" id="{00000000-0008-0000-0400-0000A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798" name="TextBox 7797">
          <a:extLst>
            <a:ext uri="{FF2B5EF4-FFF2-40B4-BE49-F238E27FC236}">
              <a16:creationId xmlns="" xmlns:a16="http://schemas.microsoft.com/office/drawing/2014/main" id="{00000000-0008-0000-0400-0000A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799" name="TextBox 7798">
          <a:extLst>
            <a:ext uri="{FF2B5EF4-FFF2-40B4-BE49-F238E27FC236}">
              <a16:creationId xmlns="" xmlns:a16="http://schemas.microsoft.com/office/drawing/2014/main" id="{00000000-0008-0000-0400-0000A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00" name="TextBox 7799">
          <a:extLst>
            <a:ext uri="{FF2B5EF4-FFF2-40B4-BE49-F238E27FC236}">
              <a16:creationId xmlns="" xmlns:a16="http://schemas.microsoft.com/office/drawing/2014/main" id="{00000000-0008-0000-0400-0000B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01" name="TextBox 7800">
          <a:extLst>
            <a:ext uri="{FF2B5EF4-FFF2-40B4-BE49-F238E27FC236}">
              <a16:creationId xmlns="" xmlns:a16="http://schemas.microsoft.com/office/drawing/2014/main" id="{00000000-0008-0000-0400-0000B1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02" name="TextBox 7801">
          <a:extLst>
            <a:ext uri="{FF2B5EF4-FFF2-40B4-BE49-F238E27FC236}">
              <a16:creationId xmlns="" xmlns:a16="http://schemas.microsoft.com/office/drawing/2014/main" id="{00000000-0008-0000-0400-0000B2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03" name="TextBox 7802">
          <a:extLst>
            <a:ext uri="{FF2B5EF4-FFF2-40B4-BE49-F238E27FC236}">
              <a16:creationId xmlns="" xmlns:a16="http://schemas.microsoft.com/office/drawing/2014/main" id="{00000000-0008-0000-0400-0000B3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04" name="TextBox 7803">
          <a:extLst>
            <a:ext uri="{FF2B5EF4-FFF2-40B4-BE49-F238E27FC236}">
              <a16:creationId xmlns="" xmlns:a16="http://schemas.microsoft.com/office/drawing/2014/main" id="{00000000-0008-0000-0400-0000B4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05" name="TextBox 7804">
          <a:extLst>
            <a:ext uri="{FF2B5EF4-FFF2-40B4-BE49-F238E27FC236}">
              <a16:creationId xmlns="" xmlns:a16="http://schemas.microsoft.com/office/drawing/2014/main" id="{00000000-0008-0000-0400-0000B5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06" name="TextBox 7805">
          <a:extLst>
            <a:ext uri="{FF2B5EF4-FFF2-40B4-BE49-F238E27FC236}">
              <a16:creationId xmlns="" xmlns:a16="http://schemas.microsoft.com/office/drawing/2014/main" id="{00000000-0008-0000-0400-0000B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07" name="TextBox 7806">
          <a:extLst>
            <a:ext uri="{FF2B5EF4-FFF2-40B4-BE49-F238E27FC236}">
              <a16:creationId xmlns="" xmlns:a16="http://schemas.microsoft.com/office/drawing/2014/main" id="{00000000-0008-0000-0400-0000B7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08" name="TextBox 7807">
          <a:extLst>
            <a:ext uri="{FF2B5EF4-FFF2-40B4-BE49-F238E27FC236}">
              <a16:creationId xmlns="" xmlns:a16="http://schemas.microsoft.com/office/drawing/2014/main" id="{00000000-0008-0000-0400-0000B8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09" name="TextBox 7808">
          <a:extLst>
            <a:ext uri="{FF2B5EF4-FFF2-40B4-BE49-F238E27FC236}">
              <a16:creationId xmlns="" xmlns:a16="http://schemas.microsoft.com/office/drawing/2014/main" id="{00000000-0008-0000-0400-0000B9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10" name="TextBox 7809">
          <a:extLst>
            <a:ext uri="{FF2B5EF4-FFF2-40B4-BE49-F238E27FC236}">
              <a16:creationId xmlns="" xmlns:a16="http://schemas.microsoft.com/office/drawing/2014/main" id="{00000000-0008-0000-0400-0000B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11" name="TextBox 7810">
          <a:extLst>
            <a:ext uri="{FF2B5EF4-FFF2-40B4-BE49-F238E27FC236}">
              <a16:creationId xmlns="" xmlns:a16="http://schemas.microsoft.com/office/drawing/2014/main" id="{00000000-0008-0000-0400-0000BB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12" name="TextBox 7811">
          <a:extLst>
            <a:ext uri="{FF2B5EF4-FFF2-40B4-BE49-F238E27FC236}">
              <a16:creationId xmlns="" xmlns:a16="http://schemas.microsoft.com/office/drawing/2014/main" id="{00000000-0008-0000-0400-0000BC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13" name="TextBox 7812">
          <a:extLst>
            <a:ext uri="{FF2B5EF4-FFF2-40B4-BE49-F238E27FC236}">
              <a16:creationId xmlns="" xmlns:a16="http://schemas.microsoft.com/office/drawing/2014/main" id="{00000000-0008-0000-0400-0000BD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14" name="TextBox 7813">
          <a:extLst>
            <a:ext uri="{FF2B5EF4-FFF2-40B4-BE49-F238E27FC236}">
              <a16:creationId xmlns="" xmlns:a16="http://schemas.microsoft.com/office/drawing/2014/main" id="{00000000-0008-0000-0400-0000BE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15" name="TextBox 7814">
          <a:extLst>
            <a:ext uri="{FF2B5EF4-FFF2-40B4-BE49-F238E27FC236}">
              <a16:creationId xmlns="" xmlns:a16="http://schemas.microsoft.com/office/drawing/2014/main" id="{00000000-0008-0000-0400-0000BF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16" name="TextBox 7815">
          <a:extLst>
            <a:ext uri="{FF2B5EF4-FFF2-40B4-BE49-F238E27FC236}">
              <a16:creationId xmlns="" xmlns:a16="http://schemas.microsoft.com/office/drawing/2014/main" id="{00000000-0008-0000-0400-0000C0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199</xdr:row>
      <xdr:rowOff>123265</xdr:rowOff>
    </xdr:from>
    <xdr:ext cx="184731" cy="255111"/>
    <xdr:sp macro="" textlink="">
      <xdr:nvSpPr>
        <xdr:cNvPr id="7817" name="TextBox 7816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735791" y="47619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200</xdr:row>
      <xdr:rowOff>381000</xdr:rowOff>
    </xdr:from>
    <xdr:ext cx="184731" cy="255111"/>
    <xdr:sp macro="" textlink="">
      <xdr:nvSpPr>
        <xdr:cNvPr id="7818" name="TextBox 7817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613087" y="5076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200</xdr:row>
      <xdr:rowOff>381000</xdr:rowOff>
    </xdr:from>
    <xdr:ext cx="184731" cy="255111"/>
    <xdr:sp macro="" textlink="">
      <xdr:nvSpPr>
        <xdr:cNvPr id="7819" name="TextBox 7818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613087" y="50768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199</xdr:row>
      <xdr:rowOff>123265</xdr:rowOff>
    </xdr:from>
    <xdr:ext cx="184731" cy="255111"/>
    <xdr:sp macro="" textlink="">
      <xdr:nvSpPr>
        <xdr:cNvPr id="7820" name="TextBox 7819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735791" y="476194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21" name="TextBox 7820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22" name="TextBox 7821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23" name="TextBox 7822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24" name="TextBox 7823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25" name="TextBox 7824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26" name="TextBox 7825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27" name="TextBox 7826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28" name="TextBox 7827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29" name="TextBox 7828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30" name="TextBox 7829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31" name="TextBox 7830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32" name="TextBox 7831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33" name="TextBox 7832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34" name="TextBox 7833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35" name="TextBox 7834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36" name="TextBox 7835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37" name="TextBox 7836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38" name="TextBox 7837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39" name="TextBox 7838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40" name="TextBox 7839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41" name="TextBox 7840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42" name="TextBox 7841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43" name="TextBox 7842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44" name="TextBox 7843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45" name="TextBox 7844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46" name="TextBox 7845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47" name="TextBox 7846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48" name="TextBox 7847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49" name="TextBox 7848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50" name="TextBox 7849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51" name="TextBox 7850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52" name="TextBox 7851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53" name="TextBox 7852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54" name="TextBox 7853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55" name="TextBox 7854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56" name="TextBox 7855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57" name="TextBox 7856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58" name="TextBox 7857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59" name="TextBox 7858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60" name="TextBox 7859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61" name="TextBox 7860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62" name="TextBox 7861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63" name="TextBox 7862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64" name="TextBox 7863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65" name="TextBox 7864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66" name="TextBox 7865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67" name="TextBox 7866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68" name="TextBox 7867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7869" name="TextBox 7868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70" name="TextBox 7869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7871" name="TextBox 7870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72" name="TextBox 7871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7873" name="TextBox 7872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7874" name="TextBox 7873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7875" name="TextBox 7874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7876" name="TextBox 7875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77" name="TextBox 7876">
          <a:extLst>
            <a:ext uri="{FF2B5EF4-FFF2-40B4-BE49-F238E27FC236}">
              <a16:creationId xmlns="" xmlns:a16="http://schemas.microsoft.com/office/drawing/2014/main" id="{00000000-0008-0000-0400-000005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78" name="TextBox 7877">
          <a:extLst>
            <a:ext uri="{FF2B5EF4-FFF2-40B4-BE49-F238E27FC236}">
              <a16:creationId xmlns="" xmlns:a16="http://schemas.microsoft.com/office/drawing/2014/main" id="{00000000-0008-0000-0400-000006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79" name="TextBox 7878">
          <a:extLst>
            <a:ext uri="{FF2B5EF4-FFF2-40B4-BE49-F238E27FC236}">
              <a16:creationId xmlns="" xmlns:a16="http://schemas.microsoft.com/office/drawing/2014/main" id="{00000000-0008-0000-0400-000007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80" name="TextBox 7879">
          <a:extLst>
            <a:ext uri="{FF2B5EF4-FFF2-40B4-BE49-F238E27FC236}">
              <a16:creationId xmlns="" xmlns:a16="http://schemas.microsoft.com/office/drawing/2014/main" id="{00000000-0008-0000-0400-000008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81" name="TextBox 7880">
          <a:extLst>
            <a:ext uri="{FF2B5EF4-FFF2-40B4-BE49-F238E27FC236}">
              <a16:creationId xmlns="" xmlns:a16="http://schemas.microsoft.com/office/drawing/2014/main" id="{00000000-0008-0000-0400-000009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82" name="TextBox 7881">
          <a:extLst>
            <a:ext uri="{FF2B5EF4-FFF2-40B4-BE49-F238E27FC236}">
              <a16:creationId xmlns="" xmlns:a16="http://schemas.microsoft.com/office/drawing/2014/main" id="{00000000-0008-0000-0400-00000A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83" name="TextBox 7882">
          <a:extLst>
            <a:ext uri="{FF2B5EF4-FFF2-40B4-BE49-F238E27FC236}">
              <a16:creationId xmlns="" xmlns:a16="http://schemas.microsoft.com/office/drawing/2014/main" id="{00000000-0008-0000-0400-00000B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84" name="TextBox 7883">
          <a:extLst>
            <a:ext uri="{FF2B5EF4-FFF2-40B4-BE49-F238E27FC236}">
              <a16:creationId xmlns="" xmlns:a16="http://schemas.microsoft.com/office/drawing/2014/main" id="{00000000-0008-0000-0400-00000C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85" name="TextBox 7884">
          <a:extLst>
            <a:ext uri="{FF2B5EF4-FFF2-40B4-BE49-F238E27FC236}">
              <a16:creationId xmlns="" xmlns:a16="http://schemas.microsoft.com/office/drawing/2014/main" id="{00000000-0008-0000-0400-00000D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86" name="TextBox 7885">
          <a:extLst>
            <a:ext uri="{FF2B5EF4-FFF2-40B4-BE49-F238E27FC236}">
              <a16:creationId xmlns="" xmlns:a16="http://schemas.microsoft.com/office/drawing/2014/main" id="{00000000-0008-0000-0400-00000E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87" name="TextBox 7886">
          <a:extLst>
            <a:ext uri="{FF2B5EF4-FFF2-40B4-BE49-F238E27FC236}">
              <a16:creationId xmlns="" xmlns:a16="http://schemas.microsoft.com/office/drawing/2014/main" id="{00000000-0008-0000-0400-00000F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88" name="TextBox 7887">
          <a:extLst>
            <a:ext uri="{FF2B5EF4-FFF2-40B4-BE49-F238E27FC236}">
              <a16:creationId xmlns="" xmlns:a16="http://schemas.microsoft.com/office/drawing/2014/main" id="{00000000-0008-0000-0400-000010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89" name="TextBox 7888">
          <a:extLst>
            <a:ext uri="{FF2B5EF4-FFF2-40B4-BE49-F238E27FC236}">
              <a16:creationId xmlns="" xmlns:a16="http://schemas.microsoft.com/office/drawing/2014/main" id="{00000000-0008-0000-0400-000011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90" name="TextBox 7889">
          <a:extLst>
            <a:ext uri="{FF2B5EF4-FFF2-40B4-BE49-F238E27FC236}">
              <a16:creationId xmlns="" xmlns:a16="http://schemas.microsoft.com/office/drawing/2014/main" id="{00000000-0008-0000-0400-000012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91" name="TextBox 7890">
          <a:extLst>
            <a:ext uri="{FF2B5EF4-FFF2-40B4-BE49-F238E27FC236}">
              <a16:creationId xmlns="" xmlns:a16="http://schemas.microsoft.com/office/drawing/2014/main" id="{00000000-0008-0000-0400-000013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892" name="TextBox 7891">
          <a:extLst>
            <a:ext uri="{FF2B5EF4-FFF2-40B4-BE49-F238E27FC236}">
              <a16:creationId xmlns="" xmlns:a16="http://schemas.microsoft.com/office/drawing/2014/main" id="{00000000-0008-0000-0400-000014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893" name="TextBox 7892">
          <a:extLst>
            <a:ext uri="{FF2B5EF4-FFF2-40B4-BE49-F238E27FC236}">
              <a16:creationId xmlns="" xmlns:a16="http://schemas.microsoft.com/office/drawing/2014/main" id="{00000000-0008-0000-0400-000015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94" name="TextBox 7893">
          <a:extLst>
            <a:ext uri="{FF2B5EF4-FFF2-40B4-BE49-F238E27FC236}">
              <a16:creationId xmlns="" xmlns:a16="http://schemas.microsoft.com/office/drawing/2014/main" id="{00000000-0008-0000-0400-000016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895" name="TextBox 7894">
          <a:extLst>
            <a:ext uri="{FF2B5EF4-FFF2-40B4-BE49-F238E27FC236}">
              <a16:creationId xmlns="" xmlns:a16="http://schemas.microsoft.com/office/drawing/2014/main" id="{00000000-0008-0000-0400-000017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96" name="TextBox 7895">
          <a:extLst>
            <a:ext uri="{FF2B5EF4-FFF2-40B4-BE49-F238E27FC236}">
              <a16:creationId xmlns="" xmlns:a16="http://schemas.microsoft.com/office/drawing/2014/main" id="{00000000-0008-0000-0400-000018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897" name="TextBox 7896">
          <a:extLst>
            <a:ext uri="{FF2B5EF4-FFF2-40B4-BE49-F238E27FC236}">
              <a16:creationId xmlns="" xmlns:a16="http://schemas.microsoft.com/office/drawing/2014/main" id="{00000000-0008-0000-0400-000019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898" name="TextBox 7897">
          <a:extLst>
            <a:ext uri="{FF2B5EF4-FFF2-40B4-BE49-F238E27FC236}">
              <a16:creationId xmlns="" xmlns:a16="http://schemas.microsoft.com/office/drawing/2014/main" id="{00000000-0008-0000-0400-00001A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899" name="TextBox 7898">
          <a:extLst>
            <a:ext uri="{FF2B5EF4-FFF2-40B4-BE49-F238E27FC236}">
              <a16:creationId xmlns="" xmlns:a16="http://schemas.microsoft.com/office/drawing/2014/main" id="{00000000-0008-0000-0400-00001B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00" name="TextBox 7899">
          <a:extLst>
            <a:ext uri="{FF2B5EF4-FFF2-40B4-BE49-F238E27FC236}">
              <a16:creationId xmlns="" xmlns:a16="http://schemas.microsoft.com/office/drawing/2014/main" id="{00000000-0008-0000-0400-00001C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01" name="TextBox 7900">
          <a:extLst>
            <a:ext uri="{FF2B5EF4-FFF2-40B4-BE49-F238E27FC236}">
              <a16:creationId xmlns="" xmlns:a16="http://schemas.microsoft.com/office/drawing/2014/main" id="{00000000-0008-0000-0400-00001D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02" name="TextBox 7901">
          <a:extLst>
            <a:ext uri="{FF2B5EF4-FFF2-40B4-BE49-F238E27FC236}">
              <a16:creationId xmlns="" xmlns:a16="http://schemas.microsoft.com/office/drawing/2014/main" id="{00000000-0008-0000-0400-00001E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03" name="TextBox 7902">
          <a:extLst>
            <a:ext uri="{FF2B5EF4-FFF2-40B4-BE49-F238E27FC236}">
              <a16:creationId xmlns="" xmlns:a16="http://schemas.microsoft.com/office/drawing/2014/main" id="{00000000-0008-0000-0400-00001F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04" name="TextBox 7903">
          <a:extLst>
            <a:ext uri="{FF2B5EF4-FFF2-40B4-BE49-F238E27FC236}">
              <a16:creationId xmlns="" xmlns:a16="http://schemas.microsoft.com/office/drawing/2014/main" id="{00000000-0008-0000-0400-000020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05" name="TextBox 7904">
          <a:extLst>
            <a:ext uri="{FF2B5EF4-FFF2-40B4-BE49-F238E27FC236}">
              <a16:creationId xmlns="" xmlns:a16="http://schemas.microsoft.com/office/drawing/2014/main" id="{00000000-0008-0000-0400-000021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06" name="TextBox 7905">
          <a:extLst>
            <a:ext uri="{FF2B5EF4-FFF2-40B4-BE49-F238E27FC236}">
              <a16:creationId xmlns="" xmlns:a16="http://schemas.microsoft.com/office/drawing/2014/main" id="{00000000-0008-0000-0400-000022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07" name="TextBox 7906">
          <a:extLst>
            <a:ext uri="{FF2B5EF4-FFF2-40B4-BE49-F238E27FC236}">
              <a16:creationId xmlns="" xmlns:a16="http://schemas.microsoft.com/office/drawing/2014/main" id="{00000000-0008-0000-0400-000023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08" name="TextBox 7907">
          <a:extLst>
            <a:ext uri="{FF2B5EF4-FFF2-40B4-BE49-F238E27FC236}">
              <a16:creationId xmlns="" xmlns:a16="http://schemas.microsoft.com/office/drawing/2014/main" id="{00000000-0008-0000-0400-000024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09" name="TextBox 7908">
          <a:extLst>
            <a:ext uri="{FF2B5EF4-FFF2-40B4-BE49-F238E27FC236}">
              <a16:creationId xmlns="" xmlns:a16="http://schemas.microsoft.com/office/drawing/2014/main" id="{00000000-0008-0000-0400-000025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10" name="TextBox 7909">
          <a:extLst>
            <a:ext uri="{FF2B5EF4-FFF2-40B4-BE49-F238E27FC236}">
              <a16:creationId xmlns="" xmlns:a16="http://schemas.microsoft.com/office/drawing/2014/main" id="{00000000-0008-0000-0400-000026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11" name="TextBox 7910">
          <a:extLst>
            <a:ext uri="{FF2B5EF4-FFF2-40B4-BE49-F238E27FC236}">
              <a16:creationId xmlns="" xmlns:a16="http://schemas.microsoft.com/office/drawing/2014/main" id="{00000000-0008-0000-0400-000027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12" name="TextBox 7911">
          <a:extLst>
            <a:ext uri="{FF2B5EF4-FFF2-40B4-BE49-F238E27FC236}">
              <a16:creationId xmlns="" xmlns:a16="http://schemas.microsoft.com/office/drawing/2014/main" id="{00000000-0008-0000-0400-000028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13" name="TextBox 7912">
          <a:extLst>
            <a:ext uri="{FF2B5EF4-FFF2-40B4-BE49-F238E27FC236}">
              <a16:creationId xmlns="" xmlns:a16="http://schemas.microsoft.com/office/drawing/2014/main" id="{00000000-0008-0000-0400-000029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14" name="TextBox 7913">
          <a:extLst>
            <a:ext uri="{FF2B5EF4-FFF2-40B4-BE49-F238E27FC236}">
              <a16:creationId xmlns="" xmlns:a16="http://schemas.microsoft.com/office/drawing/2014/main" id="{00000000-0008-0000-0400-00002A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15" name="TextBox 7914">
          <a:extLst>
            <a:ext uri="{FF2B5EF4-FFF2-40B4-BE49-F238E27FC236}">
              <a16:creationId xmlns="" xmlns:a16="http://schemas.microsoft.com/office/drawing/2014/main" id="{00000000-0008-0000-0400-00002B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16" name="TextBox 7915">
          <a:extLst>
            <a:ext uri="{FF2B5EF4-FFF2-40B4-BE49-F238E27FC236}">
              <a16:creationId xmlns="" xmlns:a16="http://schemas.microsoft.com/office/drawing/2014/main" id="{00000000-0008-0000-0400-00002C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17" name="TextBox 7916">
          <a:extLst>
            <a:ext uri="{FF2B5EF4-FFF2-40B4-BE49-F238E27FC236}">
              <a16:creationId xmlns="" xmlns:a16="http://schemas.microsoft.com/office/drawing/2014/main" id="{00000000-0008-0000-0400-00002D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18" name="TextBox 7917">
          <a:extLst>
            <a:ext uri="{FF2B5EF4-FFF2-40B4-BE49-F238E27FC236}">
              <a16:creationId xmlns="" xmlns:a16="http://schemas.microsoft.com/office/drawing/2014/main" id="{00000000-0008-0000-0400-00002E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19" name="TextBox 7918">
          <a:extLst>
            <a:ext uri="{FF2B5EF4-FFF2-40B4-BE49-F238E27FC236}">
              <a16:creationId xmlns="" xmlns:a16="http://schemas.microsoft.com/office/drawing/2014/main" id="{00000000-0008-0000-0400-00002F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20" name="TextBox 7919">
          <a:extLst>
            <a:ext uri="{FF2B5EF4-FFF2-40B4-BE49-F238E27FC236}">
              <a16:creationId xmlns="" xmlns:a16="http://schemas.microsoft.com/office/drawing/2014/main" id="{00000000-0008-0000-0400-000030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21" name="TextBox 7920">
          <a:extLst>
            <a:ext uri="{FF2B5EF4-FFF2-40B4-BE49-F238E27FC236}">
              <a16:creationId xmlns="" xmlns:a16="http://schemas.microsoft.com/office/drawing/2014/main" id="{00000000-0008-0000-0400-000031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22" name="TextBox 7921">
          <a:extLst>
            <a:ext uri="{FF2B5EF4-FFF2-40B4-BE49-F238E27FC236}">
              <a16:creationId xmlns="" xmlns:a16="http://schemas.microsoft.com/office/drawing/2014/main" id="{00000000-0008-0000-0400-000032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23" name="TextBox 7922">
          <a:extLst>
            <a:ext uri="{FF2B5EF4-FFF2-40B4-BE49-F238E27FC236}">
              <a16:creationId xmlns="" xmlns:a16="http://schemas.microsoft.com/office/drawing/2014/main" id="{00000000-0008-0000-0400-000033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24" name="TextBox 7923">
          <a:extLst>
            <a:ext uri="{FF2B5EF4-FFF2-40B4-BE49-F238E27FC236}">
              <a16:creationId xmlns="" xmlns:a16="http://schemas.microsoft.com/office/drawing/2014/main" id="{00000000-0008-0000-0400-000034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25" name="TextBox 7924">
          <a:extLst>
            <a:ext uri="{FF2B5EF4-FFF2-40B4-BE49-F238E27FC236}">
              <a16:creationId xmlns="" xmlns:a16="http://schemas.microsoft.com/office/drawing/2014/main" id="{00000000-0008-0000-0400-000035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26" name="TextBox 7925">
          <a:extLst>
            <a:ext uri="{FF2B5EF4-FFF2-40B4-BE49-F238E27FC236}">
              <a16:creationId xmlns="" xmlns:a16="http://schemas.microsoft.com/office/drawing/2014/main" id="{00000000-0008-0000-0400-000036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27" name="TextBox 7926">
          <a:extLst>
            <a:ext uri="{FF2B5EF4-FFF2-40B4-BE49-F238E27FC236}">
              <a16:creationId xmlns="" xmlns:a16="http://schemas.microsoft.com/office/drawing/2014/main" id="{00000000-0008-0000-0400-000037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28" name="TextBox 7927">
          <a:extLst>
            <a:ext uri="{FF2B5EF4-FFF2-40B4-BE49-F238E27FC236}">
              <a16:creationId xmlns="" xmlns:a16="http://schemas.microsoft.com/office/drawing/2014/main" id="{00000000-0008-0000-0400-000038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29" name="TextBox 7928">
          <a:extLst>
            <a:ext uri="{FF2B5EF4-FFF2-40B4-BE49-F238E27FC236}">
              <a16:creationId xmlns="" xmlns:a16="http://schemas.microsoft.com/office/drawing/2014/main" id="{00000000-0008-0000-0400-000039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30" name="TextBox 7929">
          <a:extLst>
            <a:ext uri="{FF2B5EF4-FFF2-40B4-BE49-F238E27FC236}">
              <a16:creationId xmlns="" xmlns:a16="http://schemas.microsoft.com/office/drawing/2014/main" id="{00000000-0008-0000-0400-00003A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31" name="TextBox 7930">
          <a:extLst>
            <a:ext uri="{FF2B5EF4-FFF2-40B4-BE49-F238E27FC236}">
              <a16:creationId xmlns="" xmlns:a16="http://schemas.microsoft.com/office/drawing/2014/main" id="{00000000-0008-0000-0400-00003B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32" name="TextBox 7931">
          <a:extLst>
            <a:ext uri="{FF2B5EF4-FFF2-40B4-BE49-F238E27FC236}">
              <a16:creationId xmlns="" xmlns:a16="http://schemas.microsoft.com/office/drawing/2014/main" id="{00000000-0008-0000-0400-00003C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33" name="TextBox 7932">
          <a:extLst>
            <a:ext uri="{FF2B5EF4-FFF2-40B4-BE49-F238E27FC236}">
              <a16:creationId xmlns="" xmlns:a16="http://schemas.microsoft.com/office/drawing/2014/main" id="{00000000-0008-0000-0400-00003D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34" name="TextBox 7933">
          <a:extLst>
            <a:ext uri="{FF2B5EF4-FFF2-40B4-BE49-F238E27FC236}">
              <a16:creationId xmlns="" xmlns:a16="http://schemas.microsoft.com/office/drawing/2014/main" id="{00000000-0008-0000-0400-00003E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35" name="TextBox 7934">
          <a:extLst>
            <a:ext uri="{FF2B5EF4-FFF2-40B4-BE49-F238E27FC236}">
              <a16:creationId xmlns="" xmlns:a16="http://schemas.microsoft.com/office/drawing/2014/main" id="{00000000-0008-0000-0400-00003F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36" name="TextBox 7935">
          <a:extLst>
            <a:ext uri="{FF2B5EF4-FFF2-40B4-BE49-F238E27FC236}">
              <a16:creationId xmlns="" xmlns:a16="http://schemas.microsoft.com/office/drawing/2014/main" id="{00000000-0008-0000-0400-000040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37" name="TextBox 7936">
          <a:extLst>
            <a:ext uri="{FF2B5EF4-FFF2-40B4-BE49-F238E27FC236}">
              <a16:creationId xmlns="" xmlns:a16="http://schemas.microsoft.com/office/drawing/2014/main" id="{00000000-0008-0000-0400-000041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38" name="TextBox 7937">
          <a:extLst>
            <a:ext uri="{FF2B5EF4-FFF2-40B4-BE49-F238E27FC236}">
              <a16:creationId xmlns="" xmlns:a16="http://schemas.microsoft.com/office/drawing/2014/main" id="{00000000-0008-0000-0400-000042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7939" name="TextBox 7938">
          <a:extLst>
            <a:ext uri="{FF2B5EF4-FFF2-40B4-BE49-F238E27FC236}">
              <a16:creationId xmlns="" xmlns:a16="http://schemas.microsoft.com/office/drawing/2014/main" id="{00000000-0008-0000-0400-000043060000}"/>
            </a:ext>
          </a:extLst>
        </xdr:cNvPr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40" name="TextBox 7939">
          <a:extLst>
            <a:ext uri="{FF2B5EF4-FFF2-40B4-BE49-F238E27FC236}">
              <a16:creationId xmlns="" xmlns:a16="http://schemas.microsoft.com/office/drawing/2014/main" id="{00000000-0008-0000-0400-00004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41" name="TextBox 7940">
          <a:extLst>
            <a:ext uri="{FF2B5EF4-FFF2-40B4-BE49-F238E27FC236}">
              <a16:creationId xmlns="" xmlns:a16="http://schemas.microsoft.com/office/drawing/2014/main" id="{00000000-0008-0000-0400-00004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42" name="TextBox 7941">
          <a:extLst>
            <a:ext uri="{FF2B5EF4-FFF2-40B4-BE49-F238E27FC236}">
              <a16:creationId xmlns="" xmlns:a16="http://schemas.microsoft.com/office/drawing/2014/main" id="{00000000-0008-0000-0400-00004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43" name="TextBox 7942">
          <a:extLst>
            <a:ext uri="{FF2B5EF4-FFF2-40B4-BE49-F238E27FC236}">
              <a16:creationId xmlns="" xmlns:a16="http://schemas.microsoft.com/office/drawing/2014/main" id="{00000000-0008-0000-0400-00004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44" name="TextBox 7943">
          <a:extLst>
            <a:ext uri="{FF2B5EF4-FFF2-40B4-BE49-F238E27FC236}">
              <a16:creationId xmlns="" xmlns:a16="http://schemas.microsoft.com/office/drawing/2014/main" id="{00000000-0008-0000-0400-00004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45" name="TextBox 7944">
          <a:extLst>
            <a:ext uri="{FF2B5EF4-FFF2-40B4-BE49-F238E27FC236}">
              <a16:creationId xmlns="" xmlns:a16="http://schemas.microsoft.com/office/drawing/2014/main" id="{00000000-0008-0000-0400-00004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46" name="TextBox 7945">
          <a:extLst>
            <a:ext uri="{FF2B5EF4-FFF2-40B4-BE49-F238E27FC236}">
              <a16:creationId xmlns="" xmlns:a16="http://schemas.microsoft.com/office/drawing/2014/main" id="{00000000-0008-0000-0400-00004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47" name="TextBox 7946">
          <a:extLst>
            <a:ext uri="{FF2B5EF4-FFF2-40B4-BE49-F238E27FC236}">
              <a16:creationId xmlns="" xmlns:a16="http://schemas.microsoft.com/office/drawing/2014/main" id="{00000000-0008-0000-0400-00004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48" name="TextBox 7947">
          <a:extLst>
            <a:ext uri="{FF2B5EF4-FFF2-40B4-BE49-F238E27FC236}">
              <a16:creationId xmlns="" xmlns:a16="http://schemas.microsoft.com/office/drawing/2014/main" id="{00000000-0008-0000-0400-00004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49" name="TextBox 7948">
          <a:extLst>
            <a:ext uri="{FF2B5EF4-FFF2-40B4-BE49-F238E27FC236}">
              <a16:creationId xmlns="" xmlns:a16="http://schemas.microsoft.com/office/drawing/2014/main" id="{00000000-0008-0000-0400-00004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50" name="TextBox 7949">
          <a:extLst>
            <a:ext uri="{FF2B5EF4-FFF2-40B4-BE49-F238E27FC236}">
              <a16:creationId xmlns="" xmlns:a16="http://schemas.microsoft.com/office/drawing/2014/main" id="{00000000-0008-0000-0400-00004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51" name="TextBox 7950">
          <a:extLst>
            <a:ext uri="{FF2B5EF4-FFF2-40B4-BE49-F238E27FC236}">
              <a16:creationId xmlns="" xmlns:a16="http://schemas.microsoft.com/office/drawing/2014/main" id="{00000000-0008-0000-0400-00004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52" name="TextBox 7951">
          <a:extLst>
            <a:ext uri="{FF2B5EF4-FFF2-40B4-BE49-F238E27FC236}">
              <a16:creationId xmlns="" xmlns:a16="http://schemas.microsoft.com/office/drawing/2014/main" id="{00000000-0008-0000-0400-00005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53" name="TextBox 7952">
          <a:extLst>
            <a:ext uri="{FF2B5EF4-FFF2-40B4-BE49-F238E27FC236}">
              <a16:creationId xmlns="" xmlns:a16="http://schemas.microsoft.com/office/drawing/2014/main" id="{00000000-0008-0000-0400-00005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54" name="TextBox 7953">
          <a:extLst>
            <a:ext uri="{FF2B5EF4-FFF2-40B4-BE49-F238E27FC236}">
              <a16:creationId xmlns="" xmlns:a16="http://schemas.microsoft.com/office/drawing/2014/main" id="{00000000-0008-0000-0400-00005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55" name="TextBox 7954">
          <a:extLst>
            <a:ext uri="{FF2B5EF4-FFF2-40B4-BE49-F238E27FC236}">
              <a16:creationId xmlns="" xmlns:a16="http://schemas.microsoft.com/office/drawing/2014/main" id="{00000000-0008-0000-0400-00005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56" name="TextBox 7955">
          <a:extLst>
            <a:ext uri="{FF2B5EF4-FFF2-40B4-BE49-F238E27FC236}">
              <a16:creationId xmlns="" xmlns:a16="http://schemas.microsoft.com/office/drawing/2014/main" id="{00000000-0008-0000-0400-00005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57" name="TextBox 7956">
          <a:extLst>
            <a:ext uri="{FF2B5EF4-FFF2-40B4-BE49-F238E27FC236}">
              <a16:creationId xmlns="" xmlns:a16="http://schemas.microsoft.com/office/drawing/2014/main" id="{00000000-0008-0000-0400-00005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58" name="TextBox 7957">
          <a:extLst>
            <a:ext uri="{FF2B5EF4-FFF2-40B4-BE49-F238E27FC236}">
              <a16:creationId xmlns="" xmlns:a16="http://schemas.microsoft.com/office/drawing/2014/main" id="{00000000-0008-0000-0400-00005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59" name="TextBox 7958">
          <a:extLst>
            <a:ext uri="{FF2B5EF4-FFF2-40B4-BE49-F238E27FC236}">
              <a16:creationId xmlns="" xmlns:a16="http://schemas.microsoft.com/office/drawing/2014/main" id="{00000000-0008-0000-0400-00005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60" name="TextBox 7959">
          <a:extLst>
            <a:ext uri="{FF2B5EF4-FFF2-40B4-BE49-F238E27FC236}">
              <a16:creationId xmlns="" xmlns:a16="http://schemas.microsoft.com/office/drawing/2014/main" id="{00000000-0008-0000-0400-00005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61" name="TextBox 7960">
          <a:extLst>
            <a:ext uri="{FF2B5EF4-FFF2-40B4-BE49-F238E27FC236}">
              <a16:creationId xmlns="" xmlns:a16="http://schemas.microsoft.com/office/drawing/2014/main" id="{00000000-0008-0000-0400-00005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62" name="TextBox 7961">
          <a:extLst>
            <a:ext uri="{FF2B5EF4-FFF2-40B4-BE49-F238E27FC236}">
              <a16:creationId xmlns="" xmlns:a16="http://schemas.microsoft.com/office/drawing/2014/main" id="{00000000-0008-0000-0400-00005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63" name="TextBox 7962">
          <a:extLst>
            <a:ext uri="{FF2B5EF4-FFF2-40B4-BE49-F238E27FC236}">
              <a16:creationId xmlns="" xmlns:a16="http://schemas.microsoft.com/office/drawing/2014/main" id="{00000000-0008-0000-0400-00005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64" name="TextBox 7963">
          <a:extLst>
            <a:ext uri="{FF2B5EF4-FFF2-40B4-BE49-F238E27FC236}">
              <a16:creationId xmlns="" xmlns:a16="http://schemas.microsoft.com/office/drawing/2014/main" id="{00000000-0008-0000-0400-00005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65" name="TextBox 7964">
          <a:extLst>
            <a:ext uri="{FF2B5EF4-FFF2-40B4-BE49-F238E27FC236}">
              <a16:creationId xmlns="" xmlns:a16="http://schemas.microsoft.com/office/drawing/2014/main" id="{00000000-0008-0000-0400-00005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66" name="TextBox 7965">
          <a:extLst>
            <a:ext uri="{FF2B5EF4-FFF2-40B4-BE49-F238E27FC236}">
              <a16:creationId xmlns="" xmlns:a16="http://schemas.microsoft.com/office/drawing/2014/main" id="{00000000-0008-0000-0400-00005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67" name="TextBox 7966">
          <a:extLst>
            <a:ext uri="{FF2B5EF4-FFF2-40B4-BE49-F238E27FC236}">
              <a16:creationId xmlns="" xmlns:a16="http://schemas.microsoft.com/office/drawing/2014/main" id="{00000000-0008-0000-0400-00005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68" name="TextBox 7967">
          <a:extLst>
            <a:ext uri="{FF2B5EF4-FFF2-40B4-BE49-F238E27FC236}">
              <a16:creationId xmlns="" xmlns:a16="http://schemas.microsoft.com/office/drawing/2014/main" id="{00000000-0008-0000-0400-00006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69" name="TextBox 7968">
          <a:extLst>
            <a:ext uri="{FF2B5EF4-FFF2-40B4-BE49-F238E27FC236}">
              <a16:creationId xmlns="" xmlns:a16="http://schemas.microsoft.com/office/drawing/2014/main" id="{00000000-0008-0000-0400-00006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70" name="TextBox 7969">
          <a:extLst>
            <a:ext uri="{FF2B5EF4-FFF2-40B4-BE49-F238E27FC236}">
              <a16:creationId xmlns="" xmlns:a16="http://schemas.microsoft.com/office/drawing/2014/main" id="{00000000-0008-0000-0400-00006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71" name="TextBox 7970">
          <a:extLst>
            <a:ext uri="{FF2B5EF4-FFF2-40B4-BE49-F238E27FC236}">
              <a16:creationId xmlns="" xmlns:a16="http://schemas.microsoft.com/office/drawing/2014/main" id="{00000000-0008-0000-0400-00006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72" name="TextBox 7971">
          <a:extLst>
            <a:ext uri="{FF2B5EF4-FFF2-40B4-BE49-F238E27FC236}">
              <a16:creationId xmlns="" xmlns:a16="http://schemas.microsoft.com/office/drawing/2014/main" id="{00000000-0008-0000-0400-00006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73" name="TextBox 7972">
          <a:extLst>
            <a:ext uri="{FF2B5EF4-FFF2-40B4-BE49-F238E27FC236}">
              <a16:creationId xmlns="" xmlns:a16="http://schemas.microsoft.com/office/drawing/2014/main" id="{00000000-0008-0000-0400-00006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74" name="TextBox 7973">
          <a:extLst>
            <a:ext uri="{FF2B5EF4-FFF2-40B4-BE49-F238E27FC236}">
              <a16:creationId xmlns="" xmlns:a16="http://schemas.microsoft.com/office/drawing/2014/main" id="{00000000-0008-0000-0400-00006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75" name="TextBox 7974">
          <a:extLst>
            <a:ext uri="{FF2B5EF4-FFF2-40B4-BE49-F238E27FC236}">
              <a16:creationId xmlns="" xmlns:a16="http://schemas.microsoft.com/office/drawing/2014/main" id="{00000000-0008-0000-0400-00006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76" name="TextBox 7975">
          <a:extLst>
            <a:ext uri="{FF2B5EF4-FFF2-40B4-BE49-F238E27FC236}">
              <a16:creationId xmlns="" xmlns:a16="http://schemas.microsoft.com/office/drawing/2014/main" id="{00000000-0008-0000-0400-00006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77" name="TextBox 7976">
          <a:extLst>
            <a:ext uri="{FF2B5EF4-FFF2-40B4-BE49-F238E27FC236}">
              <a16:creationId xmlns="" xmlns:a16="http://schemas.microsoft.com/office/drawing/2014/main" id="{00000000-0008-0000-0400-00006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78" name="TextBox 7977">
          <a:extLst>
            <a:ext uri="{FF2B5EF4-FFF2-40B4-BE49-F238E27FC236}">
              <a16:creationId xmlns="" xmlns:a16="http://schemas.microsoft.com/office/drawing/2014/main" id="{00000000-0008-0000-0400-00006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79" name="TextBox 7978">
          <a:extLst>
            <a:ext uri="{FF2B5EF4-FFF2-40B4-BE49-F238E27FC236}">
              <a16:creationId xmlns="" xmlns:a16="http://schemas.microsoft.com/office/drawing/2014/main" id="{00000000-0008-0000-0400-00006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80" name="TextBox 7979">
          <a:extLst>
            <a:ext uri="{FF2B5EF4-FFF2-40B4-BE49-F238E27FC236}">
              <a16:creationId xmlns="" xmlns:a16="http://schemas.microsoft.com/office/drawing/2014/main" id="{00000000-0008-0000-0400-00006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81" name="TextBox 7980">
          <a:extLst>
            <a:ext uri="{FF2B5EF4-FFF2-40B4-BE49-F238E27FC236}">
              <a16:creationId xmlns="" xmlns:a16="http://schemas.microsoft.com/office/drawing/2014/main" id="{00000000-0008-0000-0400-00006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82" name="TextBox 7981">
          <a:extLst>
            <a:ext uri="{FF2B5EF4-FFF2-40B4-BE49-F238E27FC236}">
              <a16:creationId xmlns="" xmlns:a16="http://schemas.microsoft.com/office/drawing/2014/main" id="{00000000-0008-0000-0400-00006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83" name="TextBox 7982">
          <a:extLst>
            <a:ext uri="{FF2B5EF4-FFF2-40B4-BE49-F238E27FC236}">
              <a16:creationId xmlns="" xmlns:a16="http://schemas.microsoft.com/office/drawing/2014/main" id="{00000000-0008-0000-0400-00006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84" name="TextBox 7983">
          <a:extLst>
            <a:ext uri="{FF2B5EF4-FFF2-40B4-BE49-F238E27FC236}">
              <a16:creationId xmlns="" xmlns:a16="http://schemas.microsoft.com/office/drawing/2014/main" id="{00000000-0008-0000-0400-00007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85" name="TextBox 7984">
          <a:extLst>
            <a:ext uri="{FF2B5EF4-FFF2-40B4-BE49-F238E27FC236}">
              <a16:creationId xmlns="" xmlns:a16="http://schemas.microsoft.com/office/drawing/2014/main" id="{00000000-0008-0000-0400-00007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86" name="TextBox 7985">
          <a:extLst>
            <a:ext uri="{FF2B5EF4-FFF2-40B4-BE49-F238E27FC236}">
              <a16:creationId xmlns="" xmlns:a16="http://schemas.microsoft.com/office/drawing/2014/main" id="{00000000-0008-0000-0400-00007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87" name="TextBox 7986">
          <a:extLst>
            <a:ext uri="{FF2B5EF4-FFF2-40B4-BE49-F238E27FC236}">
              <a16:creationId xmlns="" xmlns:a16="http://schemas.microsoft.com/office/drawing/2014/main" id="{00000000-0008-0000-0400-00007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88" name="TextBox 7987">
          <a:extLst>
            <a:ext uri="{FF2B5EF4-FFF2-40B4-BE49-F238E27FC236}">
              <a16:creationId xmlns="" xmlns:a16="http://schemas.microsoft.com/office/drawing/2014/main" id="{00000000-0008-0000-0400-00007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89" name="TextBox 7988">
          <a:extLst>
            <a:ext uri="{FF2B5EF4-FFF2-40B4-BE49-F238E27FC236}">
              <a16:creationId xmlns="" xmlns:a16="http://schemas.microsoft.com/office/drawing/2014/main" id="{00000000-0008-0000-0400-00007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90" name="TextBox 7989">
          <a:extLst>
            <a:ext uri="{FF2B5EF4-FFF2-40B4-BE49-F238E27FC236}">
              <a16:creationId xmlns="" xmlns:a16="http://schemas.microsoft.com/office/drawing/2014/main" id="{00000000-0008-0000-0400-00007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91" name="TextBox 7990">
          <a:extLst>
            <a:ext uri="{FF2B5EF4-FFF2-40B4-BE49-F238E27FC236}">
              <a16:creationId xmlns="" xmlns:a16="http://schemas.microsoft.com/office/drawing/2014/main" id="{00000000-0008-0000-0400-00007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7992" name="TextBox 7991">
          <a:extLst>
            <a:ext uri="{FF2B5EF4-FFF2-40B4-BE49-F238E27FC236}">
              <a16:creationId xmlns="" xmlns:a16="http://schemas.microsoft.com/office/drawing/2014/main" id="{00000000-0008-0000-0400-00007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93" name="TextBox 7992">
          <a:extLst>
            <a:ext uri="{FF2B5EF4-FFF2-40B4-BE49-F238E27FC236}">
              <a16:creationId xmlns="" xmlns:a16="http://schemas.microsoft.com/office/drawing/2014/main" id="{00000000-0008-0000-0400-00007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7994" name="TextBox 7993">
          <a:extLst>
            <a:ext uri="{FF2B5EF4-FFF2-40B4-BE49-F238E27FC236}">
              <a16:creationId xmlns="" xmlns:a16="http://schemas.microsoft.com/office/drawing/2014/main" id="{00000000-0008-0000-0400-00007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7995" name="TextBox 7994">
          <a:extLst>
            <a:ext uri="{FF2B5EF4-FFF2-40B4-BE49-F238E27FC236}">
              <a16:creationId xmlns="" xmlns:a16="http://schemas.microsoft.com/office/drawing/2014/main" id="{00000000-0008-0000-0400-00007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7996" name="TextBox 7995">
          <a:extLst>
            <a:ext uri="{FF2B5EF4-FFF2-40B4-BE49-F238E27FC236}">
              <a16:creationId xmlns="" xmlns:a16="http://schemas.microsoft.com/office/drawing/2014/main" id="{00000000-0008-0000-0400-00007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97" name="TextBox 7996">
          <a:extLst>
            <a:ext uri="{FF2B5EF4-FFF2-40B4-BE49-F238E27FC236}">
              <a16:creationId xmlns="" xmlns:a16="http://schemas.microsoft.com/office/drawing/2014/main" id="{00000000-0008-0000-0400-00007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7998" name="TextBox 7997">
          <a:extLst>
            <a:ext uri="{FF2B5EF4-FFF2-40B4-BE49-F238E27FC236}">
              <a16:creationId xmlns="" xmlns:a16="http://schemas.microsoft.com/office/drawing/2014/main" id="{00000000-0008-0000-0400-00007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7999" name="TextBox 7998">
          <a:extLst>
            <a:ext uri="{FF2B5EF4-FFF2-40B4-BE49-F238E27FC236}">
              <a16:creationId xmlns="" xmlns:a16="http://schemas.microsoft.com/office/drawing/2014/main" id="{00000000-0008-0000-0400-00007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00" name="TextBox 7999">
          <a:extLst>
            <a:ext uri="{FF2B5EF4-FFF2-40B4-BE49-F238E27FC236}">
              <a16:creationId xmlns="" xmlns:a16="http://schemas.microsoft.com/office/drawing/2014/main" id="{00000000-0008-0000-0400-00008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01" name="TextBox 8000">
          <a:extLst>
            <a:ext uri="{FF2B5EF4-FFF2-40B4-BE49-F238E27FC236}">
              <a16:creationId xmlns="" xmlns:a16="http://schemas.microsoft.com/office/drawing/2014/main" id="{00000000-0008-0000-0400-00008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02" name="TextBox 8001">
          <a:extLst>
            <a:ext uri="{FF2B5EF4-FFF2-40B4-BE49-F238E27FC236}">
              <a16:creationId xmlns="" xmlns:a16="http://schemas.microsoft.com/office/drawing/2014/main" id="{00000000-0008-0000-0400-00008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03" name="TextBox 8002">
          <a:extLst>
            <a:ext uri="{FF2B5EF4-FFF2-40B4-BE49-F238E27FC236}">
              <a16:creationId xmlns="" xmlns:a16="http://schemas.microsoft.com/office/drawing/2014/main" id="{00000000-0008-0000-0400-00008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04" name="TextBox 8003">
          <a:extLst>
            <a:ext uri="{FF2B5EF4-FFF2-40B4-BE49-F238E27FC236}">
              <a16:creationId xmlns="" xmlns:a16="http://schemas.microsoft.com/office/drawing/2014/main" id="{00000000-0008-0000-0400-00008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05" name="TextBox 8004">
          <a:extLst>
            <a:ext uri="{FF2B5EF4-FFF2-40B4-BE49-F238E27FC236}">
              <a16:creationId xmlns="" xmlns:a16="http://schemas.microsoft.com/office/drawing/2014/main" id="{00000000-0008-0000-0400-00008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06" name="TextBox 8005">
          <a:extLst>
            <a:ext uri="{FF2B5EF4-FFF2-40B4-BE49-F238E27FC236}">
              <a16:creationId xmlns="" xmlns:a16="http://schemas.microsoft.com/office/drawing/2014/main" id="{00000000-0008-0000-0400-00008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07" name="TextBox 8006">
          <a:extLst>
            <a:ext uri="{FF2B5EF4-FFF2-40B4-BE49-F238E27FC236}">
              <a16:creationId xmlns="" xmlns:a16="http://schemas.microsoft.com/office/drawing/2014/main" id="{00000000-0008-0000-0400-00008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08" name="TextBox 8007">
          <a:extLst>
            <a:ext uri="{FF2B5EF4-FFF2-40B4-BE49-F238E27FC236}">
              <a16:creationId xmlns="" xmlns:a16="http://schemas.microsoft.com/office/drawing/2014/main" id="{00000000-0008-0000-0400-00008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09" name="TextBox 8008">
          <a:extLst>
            <a:ext uri="{FF2B5EF4-FFF2-40B4-BE49-F238E27FC236}">
              <a16:creationId xmlns="" xmlns:a16="http://schemas.microsoft.com/office/drawing/2014/main" id="{00000000-0008-0000-0400-00008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10" name="TextBox 8009">
          <a:extLst>
            <a:ext uri="{FF2B5EF4-FFF2-40B4-BE49-F238E27FC236}">
              <a16:creationId xmlns="" xmlns:a16="http://schemas.microsoft.com/office/drawing/2014/main" id="{00000000-0008-0000-0400-00008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11" name="TextBox 8010">
          <a:extLst>
            <a:ext uri="{FF2B5EF4-FFF2-40B4-BE49-F238E27FC236}">
              <a16:creationId xmlns="" xmlns:a16="http://schemas.microsoft.com/office/drawing/2014/main" id="{00000000-0008-0000-0400-00008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12" name="TextBox 8011">
          <a:extLst>
            <a:ext uri="{FF2B5EF4-FFF2-40B4-BE49-F238E27FC236}">
              <a16:creationId xmlns="" xmlns:a16="http://schemas.microsoft.com/office/drawing/2014/main" id="{00000000-0008-0000-0400-00008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13" name="TextBox 8012">
          <a:extLst>
            <a:ext uri="{FF2B5EF4-FFF2-40B4-BE49-F238E27FC236}">
              <a16:creationId xmlns="" xmlns:a16="http://schemas.microsoft.com/office/drawing/2014/main" id="{00000000-0008-0000-0400-00008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14" name="TextBox 8013">
          <a:extLst>
            <a:ext uri="{FF2B5EF4-FFF2-40B4-BE49-F238E27FC236}">
              <a16:creationId xmlns="" xmlns:a16="http://schemas.microsoft.com/office/drawing/2014/main" id="{00000000-0008-0000-0400-00008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15" name="TextBox 8014">
          <a:extLst>
            <a:ext uri="{FF2B5EF4-FFF2-40B4-BE49-F238E27FC236}">
              <a16:creationId xmlns="" xmlns:a16="http://schemas.microsoft.com/office/drawing/2014/main" id="{00000000-0008-0000-0400-00008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16" name="TextBox 8015">
          <a:extLst>
            <a:ext uri="{FF2B5EF4-FFF2-40B4-BE49-F238E27FC236}">
              <a16:creationId xmlns="" xmlns:a16="http://schemas.microsoft.com/office/drawing/2014/main" id="{00000000-0008-0000-0400-00009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17" name="TextBox 8016">
          <a:extLst>
            <a:ext uri="{FF2B5EF4-FFF2-40B4-BE49-F238E27FC236}">
              <a16:creationId xmlns="" xmlns:a16="http://schemas.microsoft.com/office/drawing/2014/main" id="{00000000-0008-0000-0400-00009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18" name="TextBox 8017">
          <a:extLst>
            <a:ext uri="{FF2B5EF4-FFF2-40B4-BE49-F238E27FC236}">
              <a16:creationId xmlns="" xmlns:a16="http://schemas.microsoft.com/office/drawing/2014/main" id="{00000000-0008-0000-0400-00009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19" name="TextBox 8018">
          <a:extLst>
            <a:ext uri="{FF2B5EF4-FFF2-40B4-BE49-F238E27FC236}">
              <a16:creationId xmlns="" xmlns:a16="http://schemas.microsoft.com/office/drawing/2014/main" id="{00000000-0008-0000-0400-00009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20" name="TextBox 8019">
          <a:extLst>
            <a:ext uri="{FF2B5EF4-FFF2-40B4-BE49-F238E27FC236}">
              <a16:creationId xmlns="" xmlns:a16="http://schemas.microsoft.com/office/drawing/2014/main" id="{00000000-0008-0000-0400-00009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21" name="TextBox 8020">
          <a:extLst>
            <a:ext uri="{FF2B5EF4-FFF2-40B4-BE49-F238E27FC236}">
              <a16:creationId xmlns="" xmlns:a16="http://schemas.microsoft.com/office/drawing/2014/main" id="{00000000-0008-0000-0400-00009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22" name="TextBox 8021">
          <a:extLst>
            <a:ext uri="{FF2B5EF4-FFF2-40B4-BE49-F238E27FC236}">
              <a16:creationId xmlns="" xmlns:a16="http://schemas.microsoft.com/office/drawing/2014/main" id="{00000000-0008-0000-0400-00009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23" name="TextBox 8022">
          <a:extLst>
            <a:ext uri="{FF2B5EF4-FFF2-40B4-BE49-F238E27FC236}">
              <a16:creationId xmlns="" xmlns:a16="http://schemas.microsoft.com/office/drawing/2014/main" id="{00000000-0008-0000-0400-00009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24" name="TextBox 8023">
          <a:extLst>
            <a:ext uri="{FF2B5EF4-FFF2-40B4-BE49-F238E27FC236}">
              <a16:creationId xmlns="" xmlns:a16="http://schemas.microsoft.com/office/drawing/2014/main" id="{00000000-0008-0000-0400-00009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25" name="TextBox 8024">
          <a:extLst>
            <a:ext uri="{FF2B5EF4-FFF2-40B4-BE49-F238E27FC236}">
              <a16:creationId xmlns="" xmlns:a16="http://schemas.microsoft.com/office/drawing/2014/main" id="{00000000-0008-0000-0400-00009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26" name="TextBox 8025">
          <a:extLst>
            <a:ext uri="{FF2B5EF4-FFF2-40B4-BE49-F238E27FC236}">
              <a16:creationId xmlns="" xmlns:a16="http://schemas.microsoft.com/office/drawing/2014/main" id="{00000000-0008-0000-0400-00009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27" name="TextBox 8026">
          <a:extLst>
            <a:ext uri="{FF2B5EF4-FFF2-40B4-BE49-F238E27FC236}">
              <a16:creationId xmlns="" xmlns:a16="http://schemas.microsoft.com/office/drawing/2014/main" id="{00000000-0008-0000-0400-00009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28" name="TextBox 8027">
          <a:extLst>
            <a:ext uri="{FF2B5EF4-FFF2-40B4-BE49-F238E27FC236}">
              <a16:creationId xmlns="" xmlns:a16="http://schemas.microsoft.com/office/drawing/2014/main" id="{00000000-0008-0000-0400-00009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29" name="TextBox 8028">
          <a:extLst>
            <a:ext uri="{FF2B5EF4-FFF2-40B4-BE49-F238E27FC236}">
              <a16:creationId xmlns="" xmlns:a16="http://schemas.microsoft.com/office/drawing/2014/main" id="{00000000-0008-0000-0400-00009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30" name="TextBox 8029">
          <a:extLst>
            <a:ext uri="{FF2B5EF4-FFF2-40B4-BE49-F238E27FC236}">
              <a16:creationId xmlns="" xmlns:a16="http://schemas.microsoft.com/office/drawing/2014/main" id="{00000000-0008-0000-0400-00009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31" name="TextBox 8030">
          <a:extLst>
            <a:ext uri="{FF2B5EF4-FFF2-40B4-BE49-F238E27FC236}">
              <a16:creationId xmlns="" xmlns:a16="http://schemas.microsoft.com/office/drawing/2014/main" id="{00000000-0008-0000-0400-00009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32" name="TextBox 8031">
          <a:extLst>
            <a:ext uri="{FF2B5EF4-FFF2-40B4-BE49-F238E27FC236}">
              <a16:creationId xmlns="" xmlns:a16="http://schemas.microsoft.com/office/drawing/2014/main" id="{00000000-0008-0000-0400-0000A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33" name="TextBox 8032">
          <a:extLst>
            <a:ext uri="{FF2B5EF4-FFF2-40B4-BE49-F238E27FC236}">
              <a16:creationId xmlns="" xmlns:a16="http://schemas.microsoft.com/office/drawing/2014/main" id="{00000000-0008-0000-0400-0000A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34" name="TextBox 8033">
          <a:extLst>
            <a:ext uri="{FF2B5EF4-FFF2-40B4-BE49-F238E27FC236}">
              <a16:creationId xmlns="" xmlns:a16="http://schemas.microsoft.com/office/drawing/2014/main" id="{00000000-0008-0000-0400-0000A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35" name="TextBox 8034">
          <a:extLst>
            <a:ext uri="{FF2B5EF4-FFF2-40B4-BE49-F238E27FC236}">
              <a16:creationId xmlns="" xmlns:a16="http://schemas.microsoft.com/office/drawing/2014/main" id="{00000000-0008-0000-0400-0000A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36" name="TextBox 8035">
          <a:extLst>
            <a:ext uri="{FF2B5EF4-FFF2-40B4-BE49-F238E27FC236}">
              <a16:creationId xmlns="" xmlns:a16="http://schemas.microsoft.com/office/drawing/2014/main" id="{00000000-0008-0000-0400-0000A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37" name="TextBox 8036">
          <a:extLst>
            <a:ext uri="{FF2B5EF4-FFF2-40B4-BE49-F238E27FC236}">
              <a16:creationId xmlns="" xmlns:a16="http://schemas.microsoft.com/office/drawing/2014/main" id="{00000000-0008-0000-0400-0000A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38" name="TextBox 8037">
          <a:extLst>
            <a:ext uri="{FF2B5EF4-FFF2-40B4-BE49-F238E27FC236}">
              <a16:creationId xmlns="" xmlns:a16="http://schemas.microsoft.com/office/drawing/2014/main" id="{00000000-0008-0000-0400-0000A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39" name="TextBox 8038">
          <a:extLst>
            <a:ext uri="{FF2B5EF4-FFF2-40B4-BE49-F238E27FC236}">
              <a16:creationId xmlns="" xmlns:a16="http://schemas.microsoft.com/office/drawing/2014/main" id="{00000000-0008-0000-0400-0000A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40" name="TextBox 8039">
          <a:extLst>
            <a:ext uri="{FF2B5EF4-FFF2-40B4-BE49-F238E27FC236}">
              <a16:creationId xmlns="" xmlns:a16="http://schemas.microsoft.com/office/drawing/2014/main" id="{00000000-0008-0000-0400-0000A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41" name="TextBox 8040">
          <a:extLst>
            <a:ext uri="{FF2B5EF4-FFF2-40B4-BE49-F238E27FC236}">
              <a16:creationId xmlns="" xmlns:a16="http://schemas.microsoft.com/office/drawing/2014/main" id="{00000000-0008-0000-0400-0000A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42" name="TextBox 8041">
          <a:extLst>
            <a:ext uri="{FF2B5EF4-FFF2-40B4-BE49-F238E27FC236}">
              <a16:creationId xmlns="" xmlns:a16="http://schemas.microsoft.com/office/drawing/2014/main" id="{00000000-0008-0000-0400-0000A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43" name="TextBox 8042">
          <a:extLst>
            <a:ext uri="{FF2B5EF4-FFF2-40B4-BE49-F238E27FC236}">
              <a16:creationId xmlns="" xmlns:a16="http://schemas.microsoft.com/office/drawing/2014/main" id="{00000000-0008-0000-0400-0000A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44" name="TextBox 8043">
          <a:extLst>
            <a:ext uri="{FF2B5EF4-FFF2-40B4-BE49-F238E27FC236}">
              <a16:creationId xmlns="" xmlns:a16="http://schemas.microsoft.com/office/drawing/2014/main" id="{00000000-0008-0000-0400-0000A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45" name="TextBox 8044">
          <a:extLst>
            <a:ext uri="{FF2B5EF4-FFF2-40B4-BE49-F238E27FC236}">
              <a16:creationId xmlns="" xmlns:a16="http://schemas.microsoft.com/office/drawing/2014/main" id="{00000000-0008-0000-0400-0000A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46" name="TextBox 8045">
          <a:extLst>
            <a:ext uri="{FF2B5EF4-FFF2-40B4-BE49-F238E27FC236}">
              <a16:creationId xmlns="" xmlns:a16="http://schemas.microsoft.com/office/drawing/2014/main" id="{00000000-0008-0000-0400-0000A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47" name="TextBox 8046">
          <a:extLst>
            <a:ext uri="{FF2B5EF4-FFF2-40B4-BE49-F238E27FC236}">
              <a16:creationId xmlns="" xmlns:a16="http://schemas.microsoft.com/office/drawing/2014/main" id="{00000000-0008-0000-0400-0000A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48" name="TextBox 8047">
          <a:extLst>
            <a:ext uri="{FF2B5EF4-FFF2-40B4-BE49-F238E27FC236}">
              <a16:creationId xmlns="" xmlns:a16="http://schemas.microsoft.com/office/drawing/2014/main" id="{00000000-0008-0000-0400-0000B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49" name="TextBox 8048">
          <a:extLst>
            <a:ext uri="{FF2B5EF4-FFF2-40B4-BE49-F238E27FC236}">
              <a16:creationId xmlns="" xmlns:a16="http://schemas.microsoft.com/office/drawing/2014/main" id="{00000000-0008-0000-0400-0000B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50" name="TextBox 8049">
          <a:extLst>
            <a:ext uri="{FF2B5EF4-FFF2-40B4-BE49-F238E27FC236}">
              <a16:creationId xmlns="" xmlns:a16="http://schemas.microsoft.com/office/drawing/2014/main" id="{00000000-0008-0000-0400-0000B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51" name="TextBox 8050">
          <a:extLst>
            <a:ext uri="{FF2B5EF4-FFF2-40B4-BE49-F238E27FC236}">
              <a16:creationId xmlns="" xmlns:a16="http://schemas.microsoft.com/office/drawing/2014/main" id="{00000000-0008-0000-0400-0000B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52" name="TextBox 8051">
          <a:extLst>
            <a:ext uri="{FF2B5EF4-FFF2-40B4-BE49-F238E27FC236}">
              <a16:creationId xmlns="" xmlns:a16="http://schemas.microsoft.com/office/drawing/2014/main" id="{00000000-0008-0000-0400-0000B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53" name="TextBox 8052">
          <a:extLst>
            <a:ext uri="{FF2B5EF4-FFF2-40B4-BE49-F238E27FC236}">
              <a16:creationId xmlns="" xmlns:a16="http://schemas.microsoft.com/office/drawing/2014/main" id="{00000000-0008-0000-0400-0000B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54" name="TextBox 8053">
          <a:extLst>
            <a:ext uri="{FF2B5EF4-FFF2-40B4-BE49-F238E27FC236}">
              <a16:creationId xmlns="" xmlns:a16="http://schemas.microsoft.com/office/drawing/2014/main" id="{00000000-0008-0000-0400-0000B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55" name="TextBox 8054">
          <a:extLst>
            <a:ext uri="{FF2B5EF4-FFF2-40B4-BE49-F238E27FC236}">
              <a16:creationId xmlns="" xmlns:a16="http://schemas.microsoft.com/office/drawing/2014/main" id="{00000000-0008-0000-0400-0000B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56" name="TextBox 8055">
          <a:extLst>
            <a:ext uri="{FF2B5EF4-FFF2-40B4-BE49-F238E27FC236}">
              <a16:creationId xmlns="" xmlns:a16="http://schemas.microsoft.com/office/drawing/2014/main" id="{00000000-0008-0000-0400-0000B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57" name="TextBox 8056">
          <a:extLst>
            <a:ext uri="{FF2B5EF4-FFF2-40B4-BE49-F238E27FC236}">
              <a16:creationId xmlns="" xmlns:a16="http://schemas.microsoft.com/office/drawing/2014/main" id="{00000000-0008-0000-0400-0000B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58" name="TextBox 8057">
          <a:extLst>
            <a:ext uri="{FF2B5EF4-FFF2-40B4-BE49-F238E27FC236}">
              <a16:creationId xmlns="" xmlns:a16="http://schemas.microsoft.com/office/drawing/2014/main" id="{00000000-0008-0000-0400-0000B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59" name="TextBox 8058">
          <a:extLst>
            <a:ext uri="{FF2B5EF4-FFF2-40B4-BE49-F238E27FC236}">
              <a16:creationId xmlns="" xmlns:a16="http://schemas.microsoft.com/office/drawing/2014/main" id="{00000000-0008-0000-0400-0000B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60" name="TextBox 8059">
          <a:extLst>
            <a:ext uri="{FF2B5EF4-FFF2-40B4-BE49-F238E27FC236}">
              <a16:creationId xmlns="" xmlns:a16="http://schemas.microsoft.com/office/drawing/2014/main" id="{00000000-0008-0000-0400-0000B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61" name="TextBox 8060">
          <a:extLst>
            <a:ext uri="{FF2B5EF4-FFF2-40B4-BE49-F238E27FC236}">
              <a16:creationId xmlns="" xmlns:a16="http://schemas.microsoft.com/office/drawing/2014/main" id="{00000000-0008-0000-0400-0000B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62" name="TextBox 8061">
          <a:extLst>
            <a:ext uri="{FF2B5EF4-FFF2-40B4-BE49-F238E27FC236}">
              <a16:creationId xmlns="" xmlns:a16="http://schemas.microsoft.com/office/drawing/2014/main" id="{00000000-0008-0000-0400-0000B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63" name="TextBox 8062">
          <a:extLst>
            <a:ext uri="{FF2B5EF4-FFF2-40B4-BE49-F238E27FC236}">
              <a16:creationId xmlns="" xmlns:a16="http://schemas.microsoft.com/office/drawing/2014/main" id="{00000000-0008-0000-0400-0000B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64" name="TextBox 8063">
          <a:extLst>
            <a:ext uri="{FF2B5EF4-FFF2-40B4-BE49-F238E27FC236}">
              <a16:creationId xmlns="" xmlns:a16="http://schemas.microsoft.com/office/drawing/2014/main" id="{00000000-0008-0000-0400-0000C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65" name="TextBox 8064">
          <a:extLst>
            <a:ext uri="{FF2B5EF4-FFF2-40B4-BE49-F238E27FC236}">
              <a16:creationId xmlns="" xmlns:a16="http://schemas.microsoft.com/office/drawing/2014/main" id="{00000000-0008-0000-0400-0000C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66" name="TextBox 8065">
          <a:extLst>
            <a:ext uri="{FF2B5EF4-FFF2-40B4-BE49-F238E27FC236}">
              <a16:creationId xmlns="" xmlns:a16="http://schemas.microsoft.com/office/drawing/2014/main" id="{00000000-0008-0000-0400-0000C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67" name="TextBox 8066">
          <a:extLst>
            <a:ext uri="{FF2B5EF4-FFF2-40B4-BE49-F238E27FC236}">
              <a16:creationId xmlns="" xmlns:a16="http://schemas.microsoft.com/office/drawing/2014/main" id="{00000000-0008-0000-0400-0000C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68" name="TextBox 8067">
          <a:extLst>
            <a:ext uri="{FF2B5EF4-FFF2-40B4-BE49-F238E27FC236}">
              <a16:creationId xmlns="" xmlns:a16="http://schemas.microsoft.com/office/drawing/2014/main" id="{00000000-0008-0000-0400-0000C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69" name="TextBox 8068">
          <a:extLst>
            <a:ext uri="{FF2B5EF4-FFF2-40B4-BE49-F238E27FC236}">
              <a16:creationId xmlns="" xmlns:a16="http://schemas.microsoft.com/office/drawing/2014/main" id="{00000000-0008-0000-0400-0000C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70" name="TextBox 8069">
          <a:extLst>
            <a:ext uri="{FF2B5EF4-FFF2-40B4-BE49-F238E27FC236}">
              <a16:creationId xmlns="" xmlns:a16="http://schemas.microsoft.com/office/drawing/2014/main" id="{00000000-0008-0000-0400-0000C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71" name="TextBox 8070">
          <a:extLst>
            <a:ext uri="{FF2B5EF4-FFF2-40B4-BE49-F238E27FC236}">
              <a16:creationId xmlns="" xmlns:a16="http://schemas.microsoft.com/office/drawing/2014/main" id="{00000000-0008-0000-0400-0000C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72" name="TextBox 8071">
          <a:extLst>
            <a:ext uri="{FF2B5EF4-FFF2-40B4-BE49-F238E27FC236}">
              <a16:creationId xmlns="" xmlns:a16="http://schemas.microsoft.com/office/drawing/2014/main" id="{00000000-0008-0000-0400-0000C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73" name="TextBox 8072">
          <a:extLst>
            <a:ext uri="{FF2B5EF4-FFF2-40B4-BE49-F238E27FC236}">
              <a16:creationId xmlns="" xmlns:a16="http://schemas.microsoft.com/office/drawing/2014/main" id="{00000000-0008-0000-0400-0000C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74" name="TextBox 8073">
          <a:extLst>
            <a:ext uri="{FF2B5EF4-FFF2-40B4-BE49-F238E27FC236}">
              <a16:creationId xmlns="" xmlns:a16="http://schemas.microsoft.com/office/drawing/2014/main" id="{00000000-0008-0000-0400-0000C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75" name="TextBox 8074">
          <a:extLst>
            <a:ext uri="{FF2B5EF4-FFF2-40B4-BE49-F238E27FC236}">
              <a16:creationId xmlns="" xmlns:a16="http://schemas.microsoft.com/office/drawing/2014/main" id="{00000000-0008-0000-0400-0000C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76" name="TextBox 8075">
          <a:extLst>
            <a:ext uri="{FF2B5EF4-FFF2-40B4-BE49-F238E27FC236}">
              <a16:creationId xmlns="" xmlns:a16="http://schemas.microsoft.com/office/drawing/2014/main" id="{00000000-0008-0000-0400-0000CC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77" name="TextBox 8076">
          <a:extLst>
            <a:ext uri="{FF2B5EF4-FFF2-40B4-BE49-F238E27FC236}">
              <a16:creationId xmlns="" xmlns:a16="http://schemas.microsoft.com/office/drawing/2014/main" id="{00000000-0008-0000-0400-0000CD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78" name="TextBox 8077">
          <a:extLst>
            <a:ext uri="{FF2B5EF4-FFF2-40B4-BE49-F238E27FC236}">
              <a16:creationId xmlns="" xmlns:a16="http://schemas.microsoft.com/office/drawing/2014/main" id="{00000000-0008-0000-0400-0000CE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79" name="TextBox 8078">
          <a:extLst>
            <a:ext uri="{FF2B5EF4-FFF2-40B4-BE49-F238E27FC236}">
              <a16:creationId xmlns="" xmlns:a16="http://schemas.microsoft.com/office/drawing/2014/main" id="{00000000-0008-0000-0400-0000CF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80" name="TextBox 8079">
          <a:extLst>
            <a:ext uri="{FF2B5EF4-FFF2-40B4-BE49-F238E27FC236}">
              <a16:creationId xmlns="" xmlns:a16="http://schemas.microsoft.com/office/drawing/2014/main" id="{00000000-0008-0000-0400-0000D0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81" name="TextBox 8080">
          <a:extLst>
            <a:ext uri="{FF2B5EF4-FFF2-40B4-BE49-F238E27FC236}">
              <a16:creationId xmlns="" xmlns:a16="http://schemas.microsoft.com/office/drawing/2014/main" id="{00000000-0008-0000-0400-0000D1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82" name="TextBox 8081">
          <a:extLst>
            <a:ext uri="{FF2B5EF4-FFF2-40B4-BE49-F238E27FC236}">
              <a16:creationId xmlns="" xmlns:a16="http://schemas.microsoft.com/office/drawing/2014/main" id="{00000000-0008-0000-0400-0000D2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83" name="TextBox 8082">
          <a:extLst>
            <a:ext uri="{FF2B5EF4-FFF2-40B4-BE49-F238E27FC236}">
              <a16:creationId xmlns="" xmlns:a16="http://schemas.microsoft.com/office/drawing/2014/main" id="{00000000-0008-0000-0400-0000D3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84" name="TextBox 8083">
          <a:extLst>
            <a:ext uri="{FF2B5EF4-FFF2-40B4-BE49-F238E27FC236}">
              <a16:creationId xmlns="" xmlns:a16="http://schemas.microsoft.com/office/drawing/2014/main" id="{00000000-0008-0000-0400-0000D4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85" name="TextBox 8084">
          <a:extLst>
            <a:ext uri="{FF2B5EF4-FFF2-40B4-BE49-F238E27FC236}">
              <a16:creationId xmlns="" xmlns:a16="http://schemas.microsoft.com/office/drawing/2014/main" id="{00000000-0008-0000-0400-0000D5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86" name="TextBox 8085">
          <a:extLst>
            <a:ext uri="{FF2B5EF4-FFF2-40B4-BE49-F238E27FC236}">
              <a16:creationId xmlns="" xmlns:a16="http://schemas.microsoft.com/office/drawing/2014/main" id="{00000000-0008-0000-0400-0000D606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87" name="TextBox 8086">
          <a:extLst>
            <a:ext uri="{FF2B5EF4-FFF2-40B4-BE49-F238E27FC236}">
              <a16:creationId xmlns="" xmlns:a16="http://schemas.microsoft.com/office/drawing/2014/main" id="{00000000-0008-0000-0400-0000D7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088" name="TextBox 8087">
          <a:extLst>
            <a:ext uri="{FF2B5EF4-FFF2-40B4-BE49-F238E27FC236}">
              <a16:creationId xmlns="" xmlns:a16="http://schemas.microsoft.com/office/drawing/2014/main" id="{00000000-0008-0000-0400-0000D806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89" name="TextBox 8088">
          <a:extLst>
            <a:ext uri="{FF2B5EF4-FFF2-40B4-BE49-F238E27FC236}">
              <a16:creationId xmlns="" xmlns:a16="http://schemas.microsoft.com/office/drawing/2014/main" id="{00000000-0008-0000-0400-0000D906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090" name="TextBox 8089">
          <a:extLst>
            <a:ext uri="{FF2B5EF4-FFF2-40B4-BE49-F238E27FC236}">
              <a16:creationId xmlns="" xmlns:a16="http://schemas.microsoft.com/office/drawing/2014/main" id="{00000000-0008-0000-0400-0000DA06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091" name="TextBox 8090">
          <a:extLst>
            <a:ext uri="{FF2B5EF4-FFF2-40B4-BE49-F238E27FC236}">
              <a16:creationId xmlns="" xmlns:a16="http://schemas.microsoft.com/office/drawing/2014/main" id="{00000000-0008-0000-0400-0000DB06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55111"/>
    <xdr:sp macro="" textlink="">
      <xdr:nvSpPr>
        <xdr:cNvPr id="8092" name="TextBox 8091">
          <a:extLst>
            <a:ext uri="{FF2B5EF4-FFF2-40B4-BE49-F238E27FC236}">
              <a16:creationId xmlns="" xmlns:a16="http://schemas.microsoft.com/office/drawing/2014/main" id="{00000000-0008-0000-0400-0000DC060000}"/>
            </a:ext>
          </a:extLst>
        </xdr:cNvPr>
        <xdr:cNvSpPr txBox="1"/>
      </xdr:nvSpPr>
      <xdr:spPr>
        <a:xfrm>
          <a:off x="364191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55111"/>
    <xdr:sp macro="" textlink="">
      <xdr:nvSpPr>
        <xdr:cNvPr id="8093" name="TextBox 8092">
          <a:extLst>
            <a:ext uri="{FF2B5EF4-FFF2-40B4-BE49-F238E27FC236}">
              <a16:creationId xmlns="" xmlns:a16="http://schemas.microsoft.com/office/drawing/2014/main" id="{00000000-0008-0000-0400-0000DD060000}"/>
            </a:ext>
          </a:extLst>
        </xdr:cNvPr>
        <xdr:cNvSpPr txBox="1"/>
      </xdr:nvSpPr>
      <xdr:spPr>
        <a:xfrm>
          <a:off x="365312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55111"/>
    <xdr:sp macro="" textlink="">
      <xdr:nvSpPr>
        <xdr:cNvPr id="8094" name="TextBox 8093">
          <a:extLst>
            <a:ext uri="{FF2B5EF4-FFF2-40B4-BE49-F238E27FC236}">
              <a16:creationId xmlns="" xmlns:a16="http://schemas.microsoft.com/office/drawing/2014/main" id="{00000000-0008-0000-0400-0000DE060000}"/>
            </a:ext>
          </a:extLst>
        </xdr:cNvPr>
        <xdr:cNvSpPr txBox="1"/>
      </xdr:nvSpPr>
      <xdr:spPr>
        <a:xfrm>
          <a:off x="365312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55111"/>
    <xdr:sp macro="" textlink="">
      <xdr:nvSpPr>
        <xdr:cNvPr id="8095" name="TextBox 8094">
          <a:extLst>
            <a:ext uri="{FF2B5EF4-FFF2-40B4-BE49-F238E27FC236}">
              <a16:creationId xmlns="" xmlns:a16="http://schemas.microsoft.com/office/drawing/2014/main" id="{00000000-0008-0000-0400-0000DF060000}"/>
            </a:ext>
          </a:extLst>
        </xdr:cNvPr>
        <xdr:cNvSpPr txBox="1"/>
      </xdr:nvSpPr>
      <xdr:spPr>
        <a:xfrm>
          <a:off x="364191" y="10706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096" name="TextBox 8095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97" name="TextBox 8096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098" name="TextBox 8097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099" name="TextBox 8098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00" name="TextBox 8099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01" name="TextBox 8100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02" name="TextBox 8101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03" name="TextBox 8102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04" name="TextBox 8103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05" name="TextBox 8104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06" name="TextBox 8105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07" name="TextBox 8106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08" name="TextBox 8107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09" name="TextBox 8108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10" name="TextBox 8109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11" name="TextBox 8110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12" name="TextBox 8111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13" name="TextBox 8112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14" name="TextBox 8113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15" name="TextBox 8114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16" name="TextBox 8115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17" name="TextBox 8116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18" name="TextBox 8117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19" name="TextBox 8118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20" name="TextBox 8119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21" name="TextBox 8120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22" name="TextBox 8121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23" name="TextBox 8122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24" name="TextBox 8123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25" name="TextBox 8124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26" name="TextBox 8125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27" name="TextBox 8126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28" name="TextBox 8127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29" name="TextBox 8128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30" name="TextBox 8129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31" name="TextBox 8130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32" name="TextBox 8131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33" name="TextBox 8132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261702" cy="396840"/>
    <xdr:sp macro="" textlink="">
      <xdr:nvSpPr>
        <xdr:cNvPr id="8134" name="TextBox 8133"/>
        <xdr:cNvSpPr txBox="1"/>
      </xdr:nvSpPr>
      <xdr:spPr>
        <a:xfrm>
          <a:off x="364191" y="10706100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35" name="TextBox 813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36" name="TextBox 813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37" name="TextBox 813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38" name="TextBox 813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39" name="TextBox 8138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40" name="TextBox 813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41" name="TextBox 8140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42" name="TextBox 8141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43" name="TextBox 814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44" name="TextBox 814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45" name="TextBox 814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46" name="TextBox 814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47" name="TextBox 8146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48" name="TextBox 814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49" name="TextBox 8148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50" name="TextBox 8149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51" name="TextBox 815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52" name="TextBox 815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53" name="TextBox 815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54" name="TextBox 815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55" name="TextBox 8154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56" name="TextBox 815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57" name="TextBox 8156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58" name="TextBox 8157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59" name="TextBox 815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60" name="TextBox 815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61" name="TextBox 816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62" name="TextBox 816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63" name="TextBox 8162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64" name="TextBox 816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65" name="TextBox 8164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66" name="TextBox 8165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67" name="TextBox 816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68" name="TextBox 816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69" name="TextBox 816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70" name="TextBox 816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71" name="TextBox 8170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72" name="TextBox 817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73" name="TextBox 8172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74" name="TextBox 8173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75" name="TextBox 817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76" name="TextBox 817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77" name="TextBox 817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78" name="TextBox 817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79" name="TextBox 8178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80" name="TextBox 817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81" name="TextBox 8180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82" name="TextBox 8181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83" name="TextBox 818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84" name="TextBox 818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85" name="TextBox 818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86" name="TextBox 818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87" name="TextBox 8186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88" name="TextBox 818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89" name="TextBox 8188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90" name="TextBox 8189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91" name="TextBox 819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92" name="TextBox 819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193" name="TextBox 819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94" name="TextBox 819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195" name="TextBox 8194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196" name="TextBox 819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197" name="TextBox 8196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198" name="TextBox 8197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199" name="TextBox 819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00" name="TextBox 819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01" name="TextBox 820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02" name="TextBox 820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03" name="TextBox 8202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04" name="TextBox 820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05" name="TextBox 8204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06" name="TextBox 8205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07" name="TextBox 820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08" name="TextBox 820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09" name="TextBox 820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10" name="TextBox 820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11" name="TextBox 8210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12" name="TextBox 821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13" name="TextBox 8212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14" name="TextBox 8213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15" name="TextBox 821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16" name="TextBox 821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17" name="TextBox 821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18" name="TextBox 821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19" name="TextBox 8218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20" name="TextBox 821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21" name="TextBox 8220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22" name="TextBox 8221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23" name="TextBox 822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24" name="TextBox 822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25" name="TextBox 822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26" name="TextBox 822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27" name="TextBox 8226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28" name="TextBox 822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29" name="TextBox 8228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30" name="TextBox 8229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31" name="TextBox 823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32" name="TextBox 823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33" name="TextBox 823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34" name="TextBox 823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35" name="TextBox 8234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36" name="TextBox 823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37" name="TextBox 8236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38" name="TextBox 8237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39" name="TextBox 823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40" name="TextBox 823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41" name="TextBox 824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42" name="TextBox 824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43" name="TextBox 8242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44" name="TextBox 824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45" name="TextBox 8244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46" name="TextBox 8245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47" name="TextBox 824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48" name="TextBox 824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49" name="TextBox 824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50" name="TextBox 824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51" name="TextBox 8250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52" name="TextBox 825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53" name="TextBox 8252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54" name="TextBox 8253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55" name="TextBox 825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56" name="TextBox 825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57" name="TextBox 825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58" name="TextBox 825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59" name="TextBox 8258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60" name="TextBox 825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61" name="TextBox 8260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62" name="TextBox 8261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63" name="TextBox 826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64" name="TextBox 826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65" name="TextBox 8264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66" name="TextBox 826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67" name="TextBox 8266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68" name="TextBox 826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69" name="TextBox 8268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70" name="TextBox 8269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71" name="TextBox 827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72" name="TextBox 827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73" name="TextBox 8272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74" name="TextBox 827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75" name="TextBox 8274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76" name="TextBox 8275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77" name="TextBox 8276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78" name="TextBox 8277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79" name="TextBox 827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80" name="TextBox 827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81" name="TextBox 8280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82" name="TextBox 828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83" name="TextBox 8282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84" name="TextBox 8283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85" name="TextBox 8284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86" name="TextBox 8285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8287" name="TextBox 8286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88" name="TextBox 8287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8289" name="TextBox 8288"/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90" name="TextBox 8289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8291" name="TextBox 8290"/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8292" name="TextBox 8291"/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8293" name="TextBox 8292"/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8294" name="TextBox 8293"/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295" name="TextBox 829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296" name="TextBox 829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297" name="TextBox 829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298" name="TextBox 829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299" name="TextBox 829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00" name="TextBox 829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01" name="TextBox 830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02" name="TextBox 830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03" name="TextBox 830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04" name="TextBox 830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05" name="TextBox 830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06" name="TextBox 830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07" name="TextBox 830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08" name="TextBox 830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09" name="TextBox 830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10" name="TextBox 830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11" name="TextBox 831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12" name="TextBox 831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13" name="TextBox 831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14" name="TextBox 831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15" name="TextBox 831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16" name="TextBox 831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17" name="TextBox 831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18" name="TextBox 831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19" name="TextBox 831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20" name="TextBox 831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21" name="TextBox 832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22" name="TextBox 832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23" name="TextBox 832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24" name="TextBox 832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25" name="TextBox 832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26" name="TextBox 832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27" name="TextBox 832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28" name="TextBox 832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29" name="TextBox 832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30" name="TextBox 832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31" name="TextBox 833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32" name="TextBox 833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33" name="TextBox 833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34" name="TextBox 833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35" name="TextBox 833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36" name="TextBox 833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37" name="TextBox 833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38" name="TextBox 833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39" name="TextBox 833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40" name="TextBox 833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41" name="TextBox 834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42" name="TextBox 834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43" name="TextBox 834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44" name="TextBox 834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45" name="TextBox 834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46" name="TextBox 834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47" name="TextBox 834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48" name="TextBox 834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49" name="TextBox 8348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50" name="TextBox 834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51" name="TextBox 8350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52" name="TextBox 835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53" name="TextBox 8352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54" name="TextBox 835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55" name="TextBox 8354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56" name="TextBox 8355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57" name="TextBox 8356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58" name="TextBox 835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59" name="TextBox 8358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60" name="TextBox 835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61" name="TextBox 8360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62" name="TextBox 836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63" name="TextBox 836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64" name="TextBox 836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65" name="TextBox 836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66" name="TextBox 836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67" name="TextBox 836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68" name="TextBox 836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69" name="TextBox 836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70" name="TextBox 836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71" name="TextBox 837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72" name="TextBox 837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73" name="TextBox 837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74" name="TextBox 837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75" name="TextBox 837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76" name="TextBox 837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77" name="TextBox 837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78" name="TextBox 837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79" name="TextBox 837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80" name="TextBox 837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81" name="TextBox 838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82" name="TextBox 838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83" name="TextBox 838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84" name="TextBox 838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85" name="TextBox 838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86" name="TextBox 838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87" name="TextBox 838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88" name="TextBox 838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89" name="TextBox 8388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90" name="TextBox 838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91" name="TextBox 8390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92" name="TextBox 839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393" name="TextBox 8392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94" name="TextBox 839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395" name="TextBox 8394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396" name="TextBox 8395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397" name="TextBox 8396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398" name="TextBox 839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399" name="TextBox 8398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00" name="TextBox 839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01" name="TextBox 8400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02" name="TextBox 840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03" name="TextBox 840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04" name="TextBox 840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05" name="TextBox 840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06" name="TextBox 840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07" name="TextBox 840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08" name="TextBox 840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09" name="TextBox 840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10" name="TextBox 840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11" name="TextBox 841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12" name="TextBox 841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13" name="TextBox 841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14" name="TextBox 841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15" name="TextBox 841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16" name="TextBox 841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17" name="TextBox 841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18" name="TextBox 841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19" name="TextBox 841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20" name="TextBox 841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21" name="TextBox 842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22" name="TextBox 842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23" name="TextBox 842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24" name="TextBox 842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25" name="TextBox 842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26" name="TextBox 842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27" name="TextBox 842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28" name="TextBox 842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29" name="TextBox 8428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30" name="TextBox 842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31" name="TextBox 8430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32" name="TextBox 843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33" name="TextBox 8432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34" name="TextBox 843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35" name="TextBox 8434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36" name="TextBox 8435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37" name="TextBox 8436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38" name="TextBox 843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39" name="TextBox 8438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40" name="TextBox 843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41" name="TextBox 8440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42" name="TextBox 844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43" name="TextBox 844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44" name="TextBox 844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45" name="TextBox 8444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46" name="TextBox 844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47" name="TextBox 8446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48" name="TextBox 844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49" name="TextBox 8448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50" name="TextBox 844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51" name="TextBox 8450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52" name="TextBox 8451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53" name="TextBox 8452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54" name="TextBox 845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55" name="TextBox 8454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56" name="TextBox 845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57" name="TextBox 8456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58" name="TextBox 845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59" name="TextBox 8458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60" name="TextBox 8459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61" name="TextBox 8460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62" name="TextBox 846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63" name="TextBox 8462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64" name="TextBox 846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65" name="TextBox 8464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66" name="TextBox 8465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67" name="TextBox 8466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68" name="TextBox 8467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69" name="TextBox 8468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70" name="TextBox 846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71" name="TextBox 8470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72" name="TextBox 847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73" name="TextBox 8472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74" name="TextBox 8473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75" name="TextBox 8474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76" name="TextBox 8475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280</xdr:row>
      <xdr:rowOff>0</xdr:rowOff>
    </xdr:from>
    <xdr:ext cx="175494" cy="311803"/>
    <xdr:sp macro="" textlink="">
      <xdr:nvSpPr>
        <xdr:cNvPr id="8477" name="TextBox 8476"/>
        <xdr:cNvSpPr txBox="1"/>
      </xdr:nvSpPr>
      <xdr:spPr>
        <a:xfrm>
          <a:off x="1651187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78" name="TextBox 8477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280</xdr:row>
      <xdr:rowOff>0</xdr:rowOff>
    </xdr:from>
    <xdr:ext cx="175494" cy="311803"/>
    <xdr:sp macro="" textlink="">
      <xdr:nvSpPr>
        <xdr:cNvPr id="8479" name="TextBox 8478"/>
        <xdr:cNvSpPr txBox="1"/>
      </xdr:nvSpPr>
      <xdr:spPr>
        <a:xfrm>
          <a:off x="1622612" y="20307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80" name="TextBox 8479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66257" cy="311803"/>
    <xdr:sp macro="" textlink="">
      <xdr:nvSpPr>
        <xdr:cNvPr id="8481" name="TextBox 8480"/>
        <xdr:cNvSpPr txBox="1"/>
      </xdr:nvSpPr>
      <xdr:spPr>
        <a:xfrm>
          <a:off x="1613087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66257" cy="311803"/>
    <xdr:sp macro="" textlink="">
      <xdr:nvSpPr>
        <xdr:cNvPr id="8482" name="TextBox 8481"/>
        <xdr:cNvSpPr txBox="1"/>
      </xdr:nvSpPr>
      <xdr:spPr>
        <a:xfrm>
          <a:off x="1735791" y="20307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83457"/>
    <xdr:sp macro="" textlink="">
      <xdr:nvSpPr>
        <xdr:cNvPr id="8483" name="TextBox 8482"/>
        <xdr:cNvSpPr txBox="1"/>
      </xdr:nvSpPr>
      <xdr:spPr>
        <a:xfrm>
          <a:off x="1613087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83457"/>
    <xdr:sp macro="" textlink="">
      <xdr:nvSpPr>
        <xdr:cNvPr id="8484" name="TextBox 8483"/>
        <xdr:cNvSpPr txBox="1"/>
      </xdr:nvSpPr>
      <xdr:spPr>
        <a:xfrm>
          <a:off x="1735791" y="20307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55111"/>
    <xdr:sp macro="" textlink="">
      <xdr:nvSpPr>
        <xdr:cNvPr id="8485" name="TextBox 8484"/>
        <xdr:cNvSpPr txBox="1"/>
      </xdr:nvSpPr>
      <xdr:spPr>
        <a:xfrm>
          <a:off x="1735791" y="203073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55111"/>
    <xdr:sp macro="" textlink="">
      <xdr:nvSpPr>
        <xdr:cNvPr id="8486" name="TextBox 8485"/>
        <xdr:cNvSpPr txBox="1"/>
      </xdr:nvSpPr>
      <xdr:spPr>
        <a:xfrm>
          <a:off x="1613087" y="203073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280</xdr:row>
      <xdr:rowOff>0</xdr:rowOff>
    </xdr:from>
    <xdr:ext cx="184731" cy="255111"/>
    <xdr:sp macro="" textlink="">
      <xdr:nvSpPr>
        <xdr:cNvPr id="8487" name="TextBox 8486"/>
        <xdr:cNvSpPr txBox="1"/>
      </xdr:nvSpPr>
      <xdr:spPr>
        <a:xfrm>
          <a:off x="1613087" y="203073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280</xdr:row>
      <xdr:rowOff>0</xdr:rowOff>
    </xdr:from>
    <xdr:ext cx="184731" cy="255111"/>
    <xdr:sp macro="" textlink="">
      <xdr:nvSpPr>
        <xdr:cNvPr id="8488" name="TextBox 8487"/>
        <xdr:cNvSpPr txBox="1"/>
      </xdr:nvSpPr>
      <xdr:spPr>
        <a:xfrm>
          <a:off x="1735791" y="203073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489" name="TextBox 848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490" name="TextBox 848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491" name="TextBox 849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492" name="TextBox 849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493" name="TextBox 849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494" name="TextBox 849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495" name="TextBox 849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496" name="TextBox 849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497" name="TextBox 849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498" name="TextBox 849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499" name="TextBox 849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00" name="TextBox 849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01" name="TextBox 850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02" name="TextBox 850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03" name="TextBox 850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04" name="TextBox 850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05" name="TextBox 850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06" name="TextBox 850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07" name="TextBox 8506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08" name="TextBox 850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09" name="TextBox 8508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10" name="TextBox 850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11" name="TextBox 8510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12" name="TextBox 851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13" name="TextBox 851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14" name="TextBox 851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15" name="TextBox 851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16" name="TextBox 851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17" name="TextBox 851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18" name="TextBox 851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19" name="TextBox 851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20" name="TextBox 851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21" name="TextBox 852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22" name="TextBox 852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23" name="TextBox 852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24" name="TextBox 852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25" name="TextBox 852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26" name="TextBox 852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261702" cy="396840"/>
    <xdr:sp macro="" textlink="">
      <xdr:nvSpPr>
        <xdr:cNvPr id="8527" name="TextBox 8526"/>
        <xdr:cNvSpPr txBox="1"/>
      </xdr:nvSpPr>
      <xdr:spPr>
        <a:xfrm>
          <a:off x="1735791" y="110775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28" name="TextBox 8527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29" name="TextBox 852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30" name="TextBox 8529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31" name="TextBox 853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32" name="TextBox 8531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33" name="TextBox 853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34" name="TextBox 853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35" name="TextBox 853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36" name="TextBox 853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37" name="TextBox 853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38" name="TextBox 853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39" name="TextBox 853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40" name="TextBox 853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41" name="TextBox 854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42" name="TextBox 854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43" name="TextBox 854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44" name="TextBox 854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45" name="TextBox 854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46" name="TextBox 854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47" name="TextBox 854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48" name="TextBox 854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49" name="TextBox 854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50" name="TextBox 854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51" name="TextBox 855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52" name="TextBox 855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53" name="TextBox 855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54" name="TextBox 855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55" name="TextBox 855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56" name="TextBox 855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57" name="TextBox 855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58" name="TextBox 855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59" name="TextBox 855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60" name="TextBox 8559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61" name="TextBox 856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62" name="TextBox 8561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63" name="TextBox 856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64" name="TextBox 8563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65" name="TextBox 856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66" name="TextBox 8565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67" name="TextBox 8566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68" name="TextBox 8567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69" name="TextBox 856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70" name="TextBox 8569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71" name="TextBox 857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72" name="TextBox 8571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73" name="TextBox 857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74" name="TextBox 857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75" name="TextBox 857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76" name="TextBox 857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77" name="TextBox 857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78" name="TextBox 857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79" name="TextBox 857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80" name="TextBox 857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81" name="TextBox 858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82" name="TextBox 858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83" name="TextBox 858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84" name="TextBox 858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85" name="TextBox 858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86" name="TextBox 858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87" name="TextBox 858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88" name="TextBox 858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89" name="TextBox 858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90" name="TextBox 858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91" name="TextBox 859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592" name="TextBox 859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93" name="TextBox 859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594" name="TextBox 859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95" name="TextBox 859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596" name="TextBox 859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597" name="TextBox 859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598" name="TextBox 859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599" name="TextBox 859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00" name="TextBox 8599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01" name="TextBox 860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02" name="TextBox 8601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03" name="TextBox 860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04" name="TextBox 8603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05" name="TextBox 860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06" name="TextBox 8605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07" name="TextBox 8606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08" name="TextBox 8607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09" name="TextBox 860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10" name="TextBox 8609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11" name="TextBox 861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12" name="TextBox 8611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13" name="TextBox 861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14" name="TextBox 861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15" name="TextBox 861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16" name="TextBox 861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17" name="TextBox 861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18" name="TextBox 861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19" name="TextBox 861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20" name="TextBox 861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21" name="TextBox 862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22" name="TextBox 862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23" name="TextBox 862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24" name="TextBox 862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25" name="TextBox 862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26" name="TextBox 862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27" name="TextBox 862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28" name="TextBox 862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29" name="TextBox 862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30" name="TextBox 862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31" name="TextBox 863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32" name="TextBox 863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33" name="TextBox 863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34" name="TextBox 863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35" name="TextBox 863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36" name="TextBox 863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37" name="TextBox 863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38" name="TextBox 863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39" name="TextBox 863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40" name="TextBox 8639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41" name="TextBox 864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42" name="TextBox 8641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43" name="TextBox 864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44" name="TextBox 8643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45" name="TextBox 864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46" name="TextBox 8645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47" name="TextBox 8646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48" name="TextBox 8647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49" name="TextBox 864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50" name="TextBox 8649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51" name="TextBox 865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52" name="TextBox 8651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53" name="TextBox 865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54" name="TextBox 865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55" name="TextBox 865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56" name="TextBox 865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57" name="TextBox 865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58" name="TextBox 865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59" name="TextBox 865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60" name="TextBox 865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61" name="TextBox 866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62" name="TextBox 866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63" name="TextBox 866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64" name="TextBox 866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65" name="TextBox 866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66" name="TextBox 866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67" name="TextBox 866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68" name="TextBox 866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69" name="TextBox 866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70" name="TextBox 866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71" name="TextBox 867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8672" name="TextBox 867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73" name="TextBox 867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8674" name="TextBox 867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75" name="TextBox 867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8676" name="TextBox 867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8677" name="TextBox 867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8678" name="TextBox 867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8679" name="TextBox 867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274</xdr:row>
      <xdr:rowOff>0</xdr:rowOff>
    </xdr:from>
    <xdr:ext cx="175494" cy="311803"/>
    <xdr:sp macro="" textlink="">
      <xdr:nvSpPr>
        <xdr:cNvPr id="8680" name="TextBox 8679"/>
        <xdr:cNvSpPr txBox="1"/>
      </xdr:nvSpPr>
      <xdr:spPr>
        <a:xfrm>
          <a:off x="365312" y="19211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274</xdr:row>
      <xdr:rowOff>0</xdr:rowOff>
    </xdr:from>
    <xdr:ext cx="166257" cy="311803"/>
    <xdr:sp macro="" textlink="">
      <xdr:nvSpPr>
        <xdr:cNvPr id="8681" name="TextBox 8680"/>
        <xdr:cNvSpPr txBox="1"/>
      </xdr:nvSpPr>
      <xdr:spPr>
        <a:xfrm>
          <a:off x="364191" y="19211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274</xdr:row>
      <xdr:rowOff>0</xdr:rowOff>
    </xdr:from>
    <xdr:ext cx="175494" cy="311803"/>
    <xdr:sp macro="" textlink="">
      <xdr:nvSpPr>
        <xdr:cNvPr id="8682" name="TextBox 8681"/>
        <xdr:cNvSpPr txBox="1"/>
      </xdr:nvSpPr>
      <xdr:spPr>
        <a:xfrm>
          <a:off x="365312" y="192119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274</xdr:row>
      <xdr:rowOff>0</xdr:rowOff>
    </xdr:from>
    <xdr:ext cx="166257" cy="311803"/>
    <xdr:sp macro="" textlink="">
      <xdr:nvSpPr>
        <xdr:cNvPr id="8683" name="TextBox 8682"/>
        <xdr:cNvSpPr txBox="1"/>
      </xdr:nvSpPr>
      <xdr:spPr>
        <a:xfrm>
          <a:off x="364191" y="19211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274</xdr:row>
      <xdr:rowOff>0</xdr:rowOff>
    </xdr:from>
    <xdr:ext cx="166257" cy="311803"/>
    <xdr:sp macro="" textlink="">
      <xdr:nvSpPr>
        <xdr:cNvPr id="8684" name="TextBox 8683"/>
        <xdr:cNvSpPr txBox="1"/>
      </xdr:nvSpPr>
      <xdr:spPr>
        <a:xfrm>
          <a:off x="365312" y="19211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274</xdr:row>
      <xdr:rowOff>0</xdr:rowOff>
    </xdr:from>
    <xdr:ext cx="166257" cy="311803"/>
    <xdr:sp macro="" textlink="">
      <xdr:nvSpPr>
        <xdr:cNvPr id="8685" name="TextBox 8684"/>
        <xdr:cNvSpPr txBox="1"/>
      </xdr:nvSpPr>
      <xdr:spPr>
        <a:xfrm>
          <a:off x="364191" y="192119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274</xdr:row>
      <xdr:rowOff>0</xdr:rowOff>
    </xdr:from>
    <xdr:ext cx="184731" cy="283457"/>
    <xdr:sp macro="" textlink="">
      <xdr:nvSpPr>
        <xdr:cNvPr id="8686" name="TextBox 8685"/>
        <xdr:cNvSpPr txBox="1"/>
      </xdr:nvSpPr>
      <xdr:spPr>
        <a:xfrm>
          <a:off x="365312" y="19211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274</xdr:row>
      <xdr:rowOff>0</xdr:rowOff>
    </xdr:from>
    <xdr:ext cx="184731" cy="283457"/>
    <xdr:sp macro="" textlink="">
      <xdr:nvSpPr>
        <xdr:cNvPr id="8687" name="TextBox 8686"/>
        <xdr:cNvSpPr txBox="1"/>
      </xdr:nvSpPr>
      <xdr:spPr>
        <a:xfrm>
          <a:off x="364191" y="19211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688" name="TextBox 8687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689" name="TextBox 8688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690" name="TextBox 8689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691" name="TextBox 8690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692" name="TextBox 8691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693" name="TextBox 8692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694" name="TextBox 8693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695" name="TextBox 8694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696" name="TextBox 8695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697" name="TextBox 8696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698" name="TextBox 8697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699" name="TextBox 8698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00" name="TextBox 8699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01" name="TextBox 8700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02" name="TextBox 8701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03" name="TextBox 8702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04" name="TextBox 8703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05" name="TextBox 8704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06" name="TextBox 8705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07" name="TextBox 8706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08" name="TextBox 8707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09" name="TextBox 8708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10" name="TextBox 8709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11" name="TextBox 8710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12" name="TextBox 8711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13" name="TextBox 8712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14" name="TextBox 8713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15" name="TextBox 8714">
          <a:extLst>
            <a:ext uri="{FF2B5EF4-FFF2-40B4-BE49-F238E27FC236}">
              <a16:creationId xmlns:a16="http://schemas.microsoft.com/office/drawing/2014/main" xmlns="" id="{00000000-0008-0000-0400-000038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16" name="TextBox 8715">
          <a:extLst>
            <a:ext uri="{FF2B5EF4-FFF2-40B4-BE49-F238E27FC236}">
              <a16:creationId xmlns:a16="http://schemas.microsoft.com/office/drawing/2014/main" xmlns="" id="{00000000-0008-0000-0400-000039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17" name="TextBox 8716">
          <a:extLst>
            <a:ext uri="{FF2B5EF4-FFF2-40B4-BE49-F238E27FC236}">
              <a16:creationId xmlns:a16="http://schemas.microsoft.com/office/drawing/2014/main" xmlns="" id="{00000000-0008-0000-0400-00003A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18" name="TextBox 8717">
          <a:extLst>
            <a:ext uri="{FF2B5EF4-FFF2-40B4-BE49-F238E27FC236}">
              <a16:creationId xmlns:a16="http://schemas.microsoft.com/office/drawing/2014/main" xmlns="" id="{00000000-0008-0000-0400-00003B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19" name="TextBox 8718">
          <a:extLst>
            <a:ext uri="{FF2B5EF4-FFF2-40B4-BE49-F238E27FC236}">
              <a16:creationId xmlns:a16="http://schemas.microsoft.com/office/drawing/2014/main" xmlns="" id="{00000000-0008-0000-0400-00003C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20" name="TextBox 8719">
          <a:extLst>
            <a:ext uri="{FF2B5EF4-FFF2-40B4-BE49-F238E27FC236}">
              <a16:creationId xmlns:a16="http://schemas.microsoft.com/office/drawing/2014/main" xmlns="" id="{00000000-0008-0000-0400-00003D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21" name="TextBox 8720">
          <a:extLst>
            <a:ext uri="{FF2B5EF4-FFF2-40B4-BE49-F238E27FC236}">
              <a16:creationId xmlns:a16="http://schemas.microsoft.com/office/drawing/2014/main" xmlns="" id="{00000000-0008-0000-0400-00003E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22" name="TextBox 8721">
          <a:extLst>
            <a:ext uri="{FF2B5EF4-FFF2-40B4-BE49-F238E27FC236}">
              <a16:creationId xmlns:a16="http://schemas.microsoft.com/office/drawing/2014/main" xmlns="" id="{00000000-0008-0000-0400-00003F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23" name="TextBox 8722">
          <a:extLst>
            <a:ext uri="{FF2B5EF4-FFF2-40B4-BE49-F238E27FC236}">
              <a16:creationId xmlns:a16="http://schemas.microsoft.com/office/drawing/2014/main" xmlns="" id="{00000000-0008-0000-0400-000040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24" name="TextBox 8723">
          <a:extLst>
            <a:ext uri="{FF2B5EF4-FFF2-40B4-BE49-F238E27FC236}">
              <a16:creationId xmlns:a16="http://schemas.microsoft.com/office/drawing/2014/main" xmlns="" id="{00000000-0008-0000-0400-000041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25" name="TextBox 8724">
          <a:extLst>
            <a:ext uri="{FF2B5EF4-FFF2-40B4-BE49-F238E27FC236}">
              <a16:creationId xmlns:a16="http://schemas.microsoft.com/office/drawing/2014/main" xmlns="" id="{00000000-0008-0000-0400-000042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261702" cy="396840"/>
    <xdr:sp macro="" textlink="">
      <xdr:nvSpPr>
        <xdr:cNvPr id="8726" name="TextBox 8725">
          <a:extLst>
            <a:ext uri="{FF2B5EF4-FFF2-40B4-BE49-F238E27FC236}">
              <a16:creationId xmlns:a16="http://schemas.microsoft.com/office/drawing/2014/main" xmlns="" id="{00000000-0008-0000-0400-000043060000}"/>
            </a:ext>
          </a:extLst>
        </xdr:cNvPr>
        <xdr:cNvSpPr txBox="1"/>
      </xdr:nvSpPr>
      <xdr:spPr>
        <a:xfrm>
          <a:off x="1735791" y="204882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27" name="TextBox 8726">
          <a:extLst>
            <a:ext uri="{FF2B5EF4-FFF2-40B4-BE49-F238E27FC236}">
              <a16:creationId xmlns:a16="http://schemas.microsoft.com/office/drawing/2014/main" xmlns="" id="{00000000-0008-0000-0400-00004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28" name="TextBox 8727">
          <a:extLst>
            <a:ext uri="{FF2B5EF4-FFF2-40B4-BE49-F238E27FC236}">
              <a16:creationId xmlns:a16="http://schemas.microsoft.com/office/drawing/2014/main" xmlns="" id="{00000000-0008-0000-0400-00004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29" name="TextBox 8728">
          <a:extLst>
            <a:ext uri="{FF2B5EF4-FFF2-40B4-BE49-F238E27FC236}">
              <a16:creationId xmlns:a16="http://schemas.microsoft.com/office/drawing/2014/main" xmlns="" id="{00000000-0008-0000-0400-00004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30" name="TextBox 8729">
          <a:extLst>
            <a:ext uri="{FF2B5EF4-FFF2-40B4-BE49-F238E27FC236}">
              <a16:creationId xmlns:a16="http://schemas.microsoft.com/office/drawing/2014/main" xmlns="" id="{00000000-0008-0000-0400-00004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31" name="TextBox 8730">
          <a:extLst>
            <a:ext uri="{FF2B5EF4-FFF2-40B4-BE49-F238E27FC236}">
              <a16:creationId xmlns:a16="http://schemas.microsoft.com/office/drawing/2014/main" xmlns="" id="{00000000-0008-0000-0400-00004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32" name="TextBox 8731">
          <a:extLst>
            <a:ext uri="{FF2B5EF4-FFF2-40B4-BE49-F238E27FC236}">
              <a16:creationId xmlns:a16="http://schemas.microsoft.com/office/drawing/2014/main" xmlns="" id="{00000000-0008-0000-0400-00004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33" name="TextBox 8732">
          <a:extLst>
            <a:ext uri="{FF2B5EF4-FFF2-40B4-BE49-F238E27FC236}">
              <a16:creationId xmlns:a16="http://schemas.microsoft.com/office/drawing/2014/main" xmlns="" id="{00000000-0008-0000-0400-00004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34" name="TextBox 8733">
          <a:extLst>
            <a:ext uri="{FF2B5EF4-FFF2-40B4-BE49-F238E27FC236}">
              <a16:creationId xmlns:a16="http://schemas.microsoft.com/office/drawing/2014/main" xmlns="" id="{00000000-0008-0000-0400-00004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35" name="TextBox 8734">
          <a:extLst>
            <a:ext uri="{FF2B5EF4-FFF2-40B4-BE49-F238E27FC236}">
              <a16:creationId xmlns:a16="http://schemas.microsoft.com/office/drawing/2014/main" xmlns="" id="{00000000-0008-0000-0400-00004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36" name="TextBox 8735">
          <a:extLst>
            <a:ext uri="{FF2B5EF4-FFF2-40B4-BE49-F238E27FC236}">
              <a16:creationId xmlns:a16="http://schemas.microsoft.com/office/drawing/2014/main" xmlns="" id="{00000000-0008-0000-0400-00004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37" name="TextBox 8736">
          <a:extLst>
            <a:ext uri="{FF2B5EF4-FFF2-40B4-BE49-F238E27FC236}">
              <a16:creationId xmlns:a16="http://schemas.microsoft.com/office/drawing/2014/main" xmlns="" id="{00000000-0008-0000-0400-00004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38" name="TextBox 8737">
          <a:extLst>
            <a:ext uri="{FF2B5EF4-FFF2-40B4-BE49-F238E27FC236}">
              <a16:creationId xmlns:a16="http://schemas.microsoft.com/office/drawing/2014/main" xmlns="" id="{00000000-0008-0000-0400-00004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39" name="TextBox 8738">
          <a:extLst>
            <a:ext uri="{FF2B5EF4-FFF2-40B4-BE49-F238E27FC236}">
              <a16:creationId xmlns:a16="http://schemas.microsoft.com/office/drawing/2014/main" xmlns="" id="{00000000-0008-0000-0400-00005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40" name="TextBox 8739">
          <a:extLst>
            <a:ext uri="{FF2B5EF4-FFF2-40B4-BE49-F238E27FC236}">
              <a16:creationId xmlns:a16="http://schemas.microsoft.com/office/drawing/2014/main" xmlns="" id="{00000000-0008-0000-0400-00005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41" name="TextBox 8740">
          <a:extLst>
            <a:ext uri="{FF2B5EF4-FFF2-40B4-BE49-F238E27FC236}">
              <a16:creationId xmlns:a16="http://schemas.microsoft.com/office/drawing/2014/main" xmlns="" id="{00000000-0008-0000-0400-00005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42" name="TextBox 8741">
          <a:extLst>
            <a:ext uri="{FF2B5EF4-FFF2-40B4-BE49-F238E27FC236}">
              <a16:creationId xmlns:a16="http://schemas.microsoft.com/office/drawing/2014/main" xmlns="" id="{00000000-0008-0000-0400-00005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43" name="TextBox 8742">
          <a:extLst>
            <a:ext uri="{FF2B5EF4-FFF2-40B4-BE49-F238E27FC236}">
              <a16:creationId xmlns:a16="http://schemas.microsoft.com/office/drawing/2014/main" xmlns="" id="{00000000-0008-0000-0400-00005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44" name="TextBox 8743">
          <a:extLst>
            <a:ext uri="{FF2B5EF4-FFF2-40B4-BE49-F238E27FC236}">
              <a16:creationId xmlns:a16="http://schemas.microsoft.com/office/drawing/2014/main" xmlns="" id="{00000000-0008-0000-0400-00005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45" name="TextBox 8744">
          <a:extLst>
            <a:ext uri="{FF2B5EF4-FFF2-40B4-BE49-F238E27FC236}">
              <a16:creationId xmlns:a16="http://schemas.microsoft.com/office/drawing/2014/main" xmlns="" id="{00000000-0008-0000-0400-00005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46" name="TextBox 8745">
          <a:extLst>
            <a:ext uri="{FF2B5EF4-FFF2-40B4-BE49-F238E27FC236}">
              <a16:creationId xmlns:a16="http://schemas.microsoft.com/office/drawing/2014/main" xmlns="" id="{00000000-0008-0000-0400-00005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47" name="TextBox 8746">
          <a:extLst>
            <a:ext uri="{FF2B5EF4-FFF2-40B4-BE49-F238E27FC236}">
              <a16:creationId xmlns:a16="http://schemas.microsoft.com/office/drawing/2014/main" xmlns="" id="{00000000-0008-0000-0400-00005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48" name="TextBox 8747">
          <a:extLst>
            <a:ext uri="{FF2B5EF4-FFF2-40B4-BE49-F238E27FC236}">
              <a16:creationId xmlns:a16="http://schemas.microsoft.com/office/drawing/2014/main" xmlns="" id="{00000000-0008-0000-0400-00005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49" name="TextBox 8748">
          <a:extLst>
            <a:ext uri="{FF2B5EF4-FFF2-40B4-BE49-F238E27FC236}">
              <a16:creationId xmlns:a16="http://schemas.microsoft.com/office/drawing/2014/main" xmlns="" id="{00000000-0008-0000-0400-00005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50" name="TextBox 8749">
          <a:extLst>
            <a:ext uri="{FF2B5EF4-FFF2-40B4-BE49-F238E27FC236}">
              <a16:creationId xmlns:a16="http://schemas.microsoft.com/office/drawing/2014/main" xmlns="" id="{00000000-0008-0000-0400-00005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51" name="TextBox 8750">
          <a:extLst>
            <a:ext uri="{FF2B5EF4-FFF2-40B4-BE49-F238E27FC236}">
              <a16:creationId xmlns:a16="http://schemas.microsoft.com/office/drawing/2014/main" xmlns="" id="{00000000-0008-0000-0400-00005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52" name="TextBox 8751">
          <a:extLst>
            <a:ext uri="{FF2B5EF4-FFF2-40B4-BE49-F238E27FC236}">
              <a16:creationId xmlns:a16="http://schemas.microsoft.com/office/drawing/2014/main" xmlns="" id="{00000000-0008-0000-0400-00005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53" name="TextBox 8752">
          <a:extLst>
            <a:ext uri="{FF2B5EF4-FFF2-40B4-BE49-F238E27FC236}">
              <a16:creationId xmlns:a16="http://schemas.microsoft.com/office/drawing/2014/main" xmlns="" id="{00000000-0008-0000-0400-00005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54" name="TextBox 8753">
          <a:extLst>
            <a:ext uri="{FF2B5EF4-FFF2-40B4-BE49-F238E27FC236}">
              <a16:creationId xmlns:a16="http://schemas.microsoft.com/office/drawing/2014/main" xmlns="" id="{00000000-0008-0000-0400-00005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55" name="TextBox 8754">
          <a:extLst>
            <a:ext uri="{FF2B5EF4-FFF2-40B4-BE49-F238E27FC236}">
              <a16:creationId xmlns:a16="http://schemas.microsoft.com/office/drawing/2014/main" xmlns="" id="{00000000-0008-0000-0400-00006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56" name="TextBox 8755">
          <a:extLst>
            <a:ext uri="{FF2B5EF4-FFF2-40B4-BE49-F238E27FC236}">
              <a16:creationId xmlns:a16="http://schemas.microsoft.com/office/drawing/2014/main" xmlns="" id="{00000000-0008-0000-0400-00006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57" name="TextBox 8756">
          <a:extLst>
            <a:ext uri="{FF2B5EF4-FFF2-40B4-BE49-F238E27FC236}">
              <a16:creationId xmlns:a16="http://schemas.microsoft.com/office/drawing/2014/main" xmlns="" id="{00000000-0008-0000-0400-00006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58" name="TextBox 8757">
          <a:extLst>
            <a:ext uri="{FF2B5EF4-FFF2-40B4-BE49-F238E27FC236}">
              <a16:creationId xmlns:a16="http://schemas.microsoft.com/office/drawing/2014/main" xmlns="" id="{00000000-0008-0000-0400-00006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59" name="TextBox 8758">
          <a:extLst>
            <a:ext uri="{FF2B5EF4-FFF2-40B4-BE49-F238E27FC236}">
              <a16:creationId xmlns:a16="http://schemas.microsoft.com/office/drawing/2014/main" xmlns="" id="{00000000-0008-0000-0400-00006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60" name="TextBox 8759">
          <a:extLst>
            <a:ext uri="{FF2B5EF4-FFF2-40B4-BE49-F238E27FC236}">
              <a16:creationId xmlns:a16="http://schemas.microsoft.com/office/drawing/2014/main" xmlns="" id="{00000000-0008-0000-0400-00006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61" name="TextBox 8760">
          <a:extLst>
            <a:ext uri="{FF2B5EF4-FFF2-40B4-BE49-F238E27FC236}">
              <a16:creationId xmlns:a16="http://schemas.microsoft.com/office/drawing/2014/main" xmlns="" id="{00000000-0008-0000-0400-00006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62" name="TextBox 8761">
          <a:extLst>
            <a:ext uri="{FF2B5EF4-FFF2-40B4-BE49-F238E27FC236}">
              <a16:creationId xmlns:a16="http://schemas.microsoft.com/office/drawing/2014/main" xmlns="" id="{00000000-0008-0000-0400-00006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63" name="TextBox 8762">
          <a:extLst>
            <a:ext uri="{FF2B5EF4-FFF2-40B4-BE49-F238E27FC236}">
              <a16:creationId xmlns:a16="http://schemas.microsoft.com/office/drawing/2014/main" xmlns="" id="{00000000-0008-0000-0400-00006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64" name="TextBox 8763">
          <a:extLst>
            <a:ext uri="{FF2B5EF4-FFF2-40B4-BE49-F238E27FC236}">
              <a16:creationId xmlns:a16="http://schemas.microsoft.com/office/drawing/2014/main" xmlns="" id="{00000000-0008-0000-0400-00006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65" name="TextBox 8764">
          <a:extLst>
            <a:ext uri="{FF2B5EF4-FFF2-40B4-BE49-F238E27FC236}">
              <a16:creationId xmlns:a16="http://schemas.microsoft.com/office/drawing/2014/main" xmlns="" id="{00000000-0008-0000-0400-00006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66" name="TextBox 8765">
          <a:extLst>
            <a:ext uri="{FF2B5EF4-FFF2-40B4-BE49-F238E27FC236}">
              <a16:creationId xmlns:a16="http://schemas.microsoft.com/office/drawing/2014/main" xmlns="" id="{00000000-0008-0000-0400-00006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67" name="TextBox 8766">
          <a:extLst>
            <a:ext uri="{FF2B5EF4-FFF2-40B4-BE49-F238E27FC236}">
              <a16:creationId xmlns:a16="http://schemas.microsoft.com/office/drawing/2014/main" xmlns="" id="{00000000-0008-0000-0400-00006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68" name="TextBox 8767">
          <a:extLst>
            <a:ext uri="{FF2B5EF4-FFF2-40B4-BE49-F238E27FC236}">
              <a16:creationId xmlns:a16="http://schemas.microsoft.com/office/drawing/2014/main" xmlns="" id="{00000000-0008-0000-0400-00006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xmlns="" id="{00000000-0008-0000-0400-00006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70" name="TextBox 8769">
          <a:extLst>
            <a:ext uri="{FF2B5EF4-FFF2-40B4-BE49-F238E27FC236}">
              <a16:creationId xmlns:a16="http://schemas.microsoft.com/office/drawing/2014/main" xmlns="" id="{00000000-0008-0000-0400-00006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71" name="TextBox 8770">
          <a:extLst>
            <a:ext uri="{FF2B5EF4-FFF2-40B4-BE49-F238E27FC236}">
              <a16:creationId xmlns:a16="http://schemas.microsoft.com/office/drawing/2014/main" xmlns="" id="{00000000-0008-0000-0400-00007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xmlns="" id="{00000000-0008-0000-0400-00007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73" name="TextBox 8772">
          <a:extLst>
            <a:ext uri="{FF2B5EF4-FFF2-40B4-BE49-F238E27FC236}">
              <a16:creationId xmlns:a16="http://schemas.microsoft.com/office/drawing/2014/main" xmlns="" id="{00000000-0008-0000-0400-00007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74" name="TextBox 8773">
          <a:extLst>
            <a:ext uri="{FF2B5EF4-FFF2-40B4-BE49-F238E27FC236}">
              <a16:creationId xmlns:a16="http://schemas.microsoft.com/office/drawing/2014/main" xmlns="" id="{00000000-0008-0000-0400-00007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xmlns="" id="{00000000-0008-0000-0400-00007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76" name="TextBox 8775">
          <a:extLst>
            <a:ext uri="{FF2B5EF4-FFF2-40B4-BE49-F238E27FC236}">
              <a16:creationId xmlns:a16="http://schemas.microsoft.com/office/drawing/2014/main" xmlns="" id="{00000000-0008-0000-0400-00007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77" name="TextBox 8776">
          <a:extLst>
            <a:ext uri="{FF2B5EF4-FFF2-40B4-BE49-F238E27FC236}">
              <a16:creationId xmlns:a16="http://schemas.microsoft.com/office/drawing/2014/main" xmlns="" id="{00000000-0008-0000-0400-00007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xmlns="" id="{00000000-0008-0000-0400-00007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79" name="TextBox 8778">
          <a:extLst>
            <a:ext uri="{FF2B5EF4-FFF2-40B4-BE49-F238E27FC236}">
              <a16:creationId xmlns:a16="http://schemas.microsoft.com/office/drawing/2014/main" xmlns="" id="{00000000-0008-0000-0400-00007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80" name="TextBox 8779">
          <a:extLst>
            <a:ext uri="{FF2B5EF4-FFF2-40B4-BE49-F238E27FC236}">
              <a16:creationId xmlns:a16="http://schemas.microsoft.com/office/drawing/2014/main" xmlns="" id="{00000000-0008-0000-0400-00007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xmlns="" id="{00000000-0008-0000-0400-00007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82" name="TextBox 8781">
          <a:extLst>
            <a:ext uri="{FF2B5EF4-FFF2-40B4-BE49-F238E27FC236}">
              <a16:creationId xmlns:a16="http://schemas.microsoft.com/office/drawing/2014/main" xmlns="" id="{00000000-0008-0000-0400-00007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83" name="TextBox 8782">
          <a:extLst>
            <a:ext uri="{FF2B5EF4-FFF2-40B4-BE49-F238E27FC236}">
              <a16:creationId xmlns:a16="http://schemas.microsoft.com/office/drawing/2014/main" xmlns="" id="{00000000-0008-0000-0400-00007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xmlns="" id="{00000000-0008-0000-0400-00007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85" name="TextBox 8784">
          <a:extLst>
            <a:ext uri="{FF2B5EF4-FFF2-40B4-BE49-F238E27FC236}">
              <a16:creationId xmlns:a16="http://schemas.microsoft.com/office/drawing/2014/main" xmlns="" id="{00000000-0008-0000-0400-00007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86" name="TextBox 8785">
          <a:extLst>
            <a:ext uri="{FF2B5EF4-FFF2-40B4-BE49-F238E27FC236}">
              <a16:creationId xmlns:a16="http://schemas.microsoft.com/office/drawing/2014/main" xmlns="" id="{00000000-0008-0000-0400-00007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87" name="TextBox 8786">
          <a:extLst>
            <a:ext uri="{FF2B5EF4-FFF2-40B4-BE49-F238E27FC236}">
              <a16:creationId xmlns:a16="http://schemas.microsoft.com/office/drawing/2014/main" xmlns="" id="{00000000-0008-0000-0400-00008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88" name="TextBox 8787">
          <a:extLst>
            <a:ext uri="{FF2B5EF4-FFF2-40B4-BE49-F238E27FC236}">
              <a16:creationId xmlns:a16="http://schemas.microsoft.com/office/drawing/2014/main" xmlns="" id="{00000000-0008-0000-0400-00008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89" name="TextBox 8788">
          <a:extLst>
            <a:ext uri="{FF2B5EF4-FFF2-40B4-BE49-F238E27FC236}">
              <a16:creationId xmlns:a16="http://schemas.microsoft.com/office/drawing/2014/main" xmlns="" id="{00000000-0008-0000-0400-00008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xmlns="" id="{00000000-0008-0000-0400-00008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91" name="TextBox 8790">
          <a:extLst>
            <a:ext uri="{FF2B5EF4-FFF2-40B4-BE49-F238E27FC236}">
              <a16:creationId xmlns:a16="http://schemas.microsoft.com/office/drawing/2014/main" xmlns="" id="{00000000-0008-0000-0400-00008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92" name="TextBox 8791">
          <a:extLst>
            <a:ext uri="{FF2B5EF4-FFF2-40B4-BE49-F238E27FC236}">
              <a16:creationId xmlns:a16="http://schemas.microsoft.com/office/drawing/2014/main" xmlns="" id="{00000000-0008-0000-0400-00008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793" name="TextBox 8792">
          <a:extLst>
            <a:ext uri="{FF2B5EF4-FFF2-40B4-BE49-F238E27FC236}">
              <a16:creationId xmlns:a16="http://schemas.microsoft.com/office/drawing/2014/main" xmlns="" id="{00000000-0008-0000-0400-00008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94" name="TextBox 8793">
          <a:extLst>
            <a:ext uri="{FF2B5EF4-FFF2-40B4-BE49-F238E27FC236}">
              <a16:creationId xmlns:a16="http://schemas.microsoft.com/office/drawing/2014/main" xmlns="" id="{00000000-0008-0000-0400-00008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795" name="TextBox 8794">
          <a:extLst>
            <a:ext uri="{FF2B5EF4-FFF2-40B4-BE49-F238E27FC236}">
              <a16:creationId xmlns:a16="http://schemas.microsoft.com/office/drawing/2014/main" xmlns="" id="{00000000-0008-0000-0400-00008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796" name="TextBox 8795">
          <a:extLst>
            <a:ext uri="{FF2B5EF4-FFF2-40B4-BE49-F238E27FC236}">
              <a16:creationId xmlns:a16="http://schemas.microsoft.com/office/drawing/2014/main" xmlns="" id="{00000000-0008-0000-0400-00008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797" name="TextBox 8796">
          <a:extLst>
            <a:ext uri="{FF2B5EF4-FFF2-40B4-BE49-F238E27FC236}">
              <a16:creationId xmlns:a16="http://schemas.microsoft.com/office/drawing/2014/main" xmlns="" id="{00000000-0008-0000-0400-00008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798" name="TextBox 8797">
          <a:extLst>
            <a:ext uri="{FF2B5EF4-FFF2-40B4-BE49-F238E27FC236}">
              <a16:creationId xmlns:a16="http://schemas.microsoft.com/office/drawing/2014/main" xmlns="" id="{00000000-0008-0000-0400-00008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799" name="TextBox 8798">
          <a:extLst>
            <a:ext uri="{FF2B5EF4-FFF2-40B4-BE49-F238E27FC236}">
              <a16:creationId xmlns:a16="http://schemas.microsoft.com/office/drawing/2014/main" xmlns="" id="{00000000-0008-0000-0400-00008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00" name="TextBox 8799">
          <a:extLst>
            <a:ext uri="{FF2B5EF4-FFF2-40B4-BE49-F238E27FC236}">
              <a16:creationId xmlns:a16="http://schemas.microsoft.com/office/drawing/2014/main" xmlns="" id="{00000000-0008-0000-0400-00008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01" name="TextBox 8800">
          <a:extLst>
            <a:ext uri="{FF2B5EF4-FFF2-40B4-BE49-F238E27FC236}">
              <a16:creationId xmlns:a16="http://schemas.microsoft.com/office/drawing/2014/main" xmlns="" id="{00000000-0008-0000-0400-00008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xmlns="" id="{00000000-0008-0000-0400-00008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03" name="TextBox 8802">
          <a:extLst>
            <a:ext uri="{FF2B5EF4-FFF2-40B4-BE49-F238E27FC236}">
              <a16:creationId xmlns:a16="http://schemas.microsoft.com/office/drawing/2014/main" xmlns="" id="{00000000-0008-0000-0400-00009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04" name="TextBox 8803">
          <a:extLst>
            <a:ext uri="{FF2B5EF4-FFF2-40B4-BE49-F238E27FC236}">
              <a16:creationId xmlns:a16="http://schemas.microsoft.com/office/drawing/2014/main" xmlns="" id="{00000000-0008-0000-0400-00009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05" name="TextBox 8804">
          <a:extLst>
            <a:ext uri="{FF2B5EF4-FFF2-40B4-BE49-F238E27FC236}">
              <a16:creationId xmlns:a16="http://schemas.microsoft.com/office/drawing/2014/main" xmlns="" id="{00000000-0008-0000-0400-00009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06" name="TextBox 8805">
          <a:extLst>
            <a:ext uri="{FF2B5EF4-FFF2-40B4-BE49-F238E27FC236}">
              <a16:creationId xmlns:a16="http://schemas.microsoft.com/office/drawing/2014/main" xmlns="" id="{00000000-0008-0000-0400-00009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07" name="TextBox 8806">
          <a:extLst>
            <a:ext uri="{FF2B5EF4-FFF2-40B4-BE49-F238E27FC236}">
              <a16:creationId xmlns:a16="http://schemas.microsoft.com/office/drawing/2014/main" xmlns="" id="{00000000-0008-0000-0400-00009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xmlns="" id="{00000000-0008-0000-0400-00009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09" name="TextBox 8808">
          <a:extLst>
            <a:ext uri="{FF2B5EF4-FFF2-40B4-BE49-F238E27FC236}">
              <a16:creationId xmlns:a16="http://schemas.microsoft.com/office/drawing/2014/main" xmlns="" id="{00000000-0008-0000-0400-00009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10" name="TextBox 8809">
          <a:extLst>
            <a:ext uri="{FF2B5EF4-FFF2-40B4-BE49-F238E27FC236}">
              <a16:creationId xmlns:a16="http://schemas.microsoft.com/office/drawing/2014/main" xmlns="" id="{00000000-0008-0000-0400-00009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11" name="TextBox 8810">
          <a:extLst>
            <a:ext uri="{FF2B5EF4-FFF2-40B4-BE49-F238E27FC236}">
              <a16:creationId xmlns:a16="http://schemas.microsoft.com/office/drawing/2014/main" xmlns="" id="{00000000-0008-0000-0400-00009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12" name="TextBox 8811">
          <a:extLst>
            <a:ext uri="{FF2B5EF4-FFF2-40B4-BE49-F238E27FC236}">
              <a16:creationId xmlns:a16="http://schemas.microsoft.com/office/drawing/2014/main" xmlns="" id="{00000000-0008-0000-0400-00009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13" name="TextBox 8812">
          <a:extLst>
            <a:ext uri="{FF2B5EF4-FFF2-40B4-BE49-F238E27FC236}">
              <a16:creationId xmlns:a16="http://schemas.microsoft.com/office/drawing/2014/main" xmlns="" id="{00000000-0008-0000-0400-00009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xmlns="" id="{00000000-0008-0000-0400-00009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15" name="TextBox 8814">
          <a:extLst>
            <a:ext uri="{FF2B5EF4-FFF2-40B4-BE49-F238E27FC236}">
              <a16:creationId xmlns:a16="http://schemas.microsoft.com/office/drawing/2014/main" xmlns="" id="{00000000-0008-0000-0400-00009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16" name="TextBox 8815">
          <a:extLst>
            <a:ext uri="{FF2B5EF4-FFF2-40B4-BE49-F238E27FC236}">
              <a16:creationId xmlns:a16="http://schemas.microsoft.com/office/drawing/2014/main" xmlns="" id="{00000000-0008-0000-0400-00009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17" name="TextBox 8816">
          <a:extLst>
            <a:ext uri="{FF2B5EF4-FFF2-40B4-BE49-F238E27FC236}">
              <a16:creationId xmlns:a16="http://schemas.microsoft.com/office/drawing/2014/main" xmlns="" id="{00000000-0008-0000-0400-00009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18" name="TextBox 8817">
          <a:extLst>
            <a:ext uri="{FF2B5EF4-FFF2-40B4-BE49-F238E27FC236}">
              <a16:creationId xmlns:a16="http://schemas.microsoft.com/office/drawing/2014/main" xmlns="" id="{00000000-0008-0000-0400-00009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19" name="TextBox 8818">
          <a:extLst>
            <a:ext uri="{FF2B5EF4-FFF2-40B4-BE49-F238E27FC236}">
              <a16:creationId xmlns:a16="http://schemas.microsoft.com/office/drawing/2014/main" xmlns="" id="{00000000-0008-0000-0400-0000A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20" name="TextBox 8819">
          <a:extLst>
            <a:ext uri="{FF2B5EF4-FFF2-40B4-BE49-F238E27FC236}">
              <a16:creationId xmlns:a16="http://schemas.microsoft.com/office/drawing/2014/main" xmlns="" id="{00000000-0008-0000-0400-0000A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21" name="TextBox 8820">
          <a:extLst>
            <a:ext uri="{FF2B5EF4-FFF2-40B4-BE49-F238E27FC236}">
              <a16:creationId xmlns:a16="http://schemas.microsoft.com/office/drawing/2014/main" xmlns="" id="{00000000-0008-0000-0400-0000A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22" name="TextBox 8821">
          <a:extLst>
            <a:ext uri="{FF2B5EF4-FFF2-40B4-BE49-F238E27FC236}">
              <a16:creationId xmlns:a16="http://schemas.microsoft.com/office/drawing/2014/main" xmlns="" id="{00000000-0008-0000-0400-0000A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23" name="TextBox 8822">
          <a:extLst>
            <a:ext uri="{FF2B5EF4-FFF2-40B4-BE49-F238E27FC236}">
              <a16:creationId xmlns:a16="http://schemas.microsoft.com/office/drawing/2014/main" xmlns="" id="{00000000-0008-0000-0400-0000A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24" name="TextBox 8823">
          <a:extLst>
            <a:ext uri="{FF2B5EF4-FFF2-40B4-BE49-F238E27FC236}">
              <a16:creationId xmlns:a16="http://schemas.microsoft.com/office/drawing/2014/main" xmlns="" id="{00000000-0008-0000-0400-0000A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25" name="TextBox 8824">
          <a:extLst>
            <a:ext uri="{FF2B5EF4-FFF2-40B4-BE49-F238E27FC236}">
              <a16:creationId xmlns:a16="http://schemas.microsoft.com/office/drawing/2014/main" xmlns="" id="{00000000-0008-0000-0400-0000A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26" name="TextBox 8825">
          <a:extLst>
            <a:ext uri="{FF2B5EF4-FFF2-40B4-BE49-F238E27FC236}">
              <a16:creationId xmlns:a16="http://schemas.microsoft.com/office/drawing/2014/main" xmlns="" id="{00000000-0008-0000-0400-0000A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27" name="TextBox 8826">
          <a:extLst>
            <a:ext uri="{FF2B5EF4-FFF2-40B4-BE49-F238E27FC236}">
              <a16:creationId xmlns:a16="http://schemas.microsoft.com/office/drawing/2014/main" xmlns="" id="{00000000-0008-0000-0400-0000A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28" name="TextBox 8827">
          <a:extLst>
            <a:ext uri="{FF2B5EF4-FFF2-40B4-BE49-F238E27FC236}">
              <a16:creationId xmlns:a16="http://schemas.microsoft.com/office/drawing/2014/main" xmlns="" id="{00000000-0008-0000-0400-0000A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29" name="TextBox 8828">
          <a:extLst>
            <a:ext uri="{FF2B5EF4-FFF2-40B4-BE49-F238E27FC236}">
              <a16:creationId xmlns:a16="http://schemas.microsoft.com/office/drawing/2014/main" xmlns="" id="{00000000-0008-0000-0400-0000A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30" name="TextBox 8829">
          <a:extLst>
            <a:ext uri="{FF2B5EF4-FFF2-40B4-BE49-F238E27FC236}">
              <a16:creationId xmlns:a16="http://schemas.microsoft.com/office/drawing/2014/main" xmlns="" id="{00000000-0008-0000-0400-0000A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31" name="TextBox 8830">
          <a:extLst>
            <a:ext uri="{FF2B5EF4-FFF2-40B4-BE49-F238E27FC236}">
              <a16:creationId xmlns:a16="http://schemas.microsoft.com/office/drawing/2014/main" xmlns="" id="{00000000-0008-0000-0400-0000A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32" name="TextBox 8831">
          <a:extLst>
            <a:ext uri="{FF2B5EF4-FFF2-40B4-BE49-F238E27FC236}">
              <a16:creationId xmlns:a16="http://schemas.microsoft.com/office/drawing/2014/main" xmlns="" id="{00000000-0008-0000-0400-0000A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33" name="TextBox 8832">
          <a:extLst>
            <a:ext uri="{FF2B5EF4-FFF2-40B4-BE49-F238E27FC236}">
              <a16:creationId xmlns:a16="http://schemas.microsoft.com/office/drawing/2014/main" xmlns="" id="{00000000-0008-0000-0400-0000A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34" name="TextBox 8833">
          <a:extLst>
            <a:ext uri="{FF2B5EF4-FFF2-40B4-BE49-F238E27FC236}">
              <a16:creationId xmlns:a16="http://schemas.microsoft.com/office/drawing/2014/main" xmlns="" id="{00000000-0008-0000-0400-0000A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35" name="TextBox 8834">
          <a:extLst>
            <a:ext uri="{FF2B5EF4-FFF2-40B4-BE49-F238E27FC236}">
              <a16:creationId xmlns:a16="http://schemas.microsoft.com/office/drawing/2014/main" xmlns="" id="{00000000-0008-0000-0400-0000B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36" name="TextBox 8835">
          <a:extLst>
            <a:ext uri="{FF2B5EF4-FFF2-40B4-BE49-F238E27FC236}">
              <a16:creationId xmlns:a16="http://schemas.microsoft.com/office/drawing/2014/main" xmlns="" id="{00000000-0008-0000-0400-0000B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37" name="TextBox 8836">
          <a:extLst>
            <a:ext uri="{FF2B5EF4-FFF2-40B4-BE49-F238E27FC236}">
              <a16:creationId xmlns:a16="http://schemas.microsoft.com/office/drawing/2014/main" xmlns="" id="{00000000-0008-0000-0400-0000B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38" name="TextBox 8837">
          <a:extLst>
            <a:ext uri="{FF2B5EF4-FFF2-40B4-BE49-F238E27FC236}">
              <a16:creationId xmlns:a16="http://schemas.microsoft.com/office/drawing/2014/main" xmlns="" id="{00000000-0008-0000-0400-0000B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39" name="TextBox 8838">
          <a:extLst>
            <a:ext uri="{FF2B5EF4-FFF2-40B4-BE49-F238E27FC236}">
              <a16:creationId xmlns:a16="http://schemas.microsoft.com/office/drawing/2014/main" xmlns="" id="{00000000-0008-0000-0400-0000B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40" name="TextBox 8839">
          <a:extLst>
            <a:ext uri="{FF2B5EF4-FFF2-40B4-BE49-F238E27FC236}">
              <a16:creationId xmlns:a16="http://schemas.microsoft.com/office/drawing/2014/main" xmlns="" id="{00000000-0008-0000-0400-0000B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41" name="TextBox 8840">
          <a:extLst>
            <a:ext uri="{FF2B5EF4-FFF2-40B4-BE49-F238E27FC236}">
              <a16:creationId xmlns:a16="http://schemas.microsoft.com/office/drawing/2014/main" xmlns="" id="{00000000-0008-0000-0400-0000B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42" name="TextBox 8841">
          <a:extLst>
            <a:ext uri="{FF2B5EF4-FFF2-40B4-BE49-F238E27FC236}">
              <a16:creationId xmlns:a16="http://schemas.microsoft.com/office/drawing/2014/main" xmlns="" id="{00000000-0008-0000-0400-0000B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43" name="TextBox 8842">
          <a:extLst>
            <a:ext uri="{FF2B5EF4-FFF2-40B4-BE49-F238E27FC236}">
              <a16:creationId xmlns:a16="http://schemas.microsoft.com/office/drawing/2014/main" xmlns="" id="{00000000-0008-0000-0400-0000B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44" name="TextBox 8843">
          <a:extLst>
            <a:ext uri="{FF2B5EF4-FFF2-40B4-BE49-F238E27FC236}">
              <a16:creationId xmlns:a16="http://schemas.microsoft.com/office/drawing/2014/main" xmlns="" id="{00000000-0008-0000-0400-0000B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45" name="TextBox 8844">
          <a:extLst>
            <a:ext uri="{FF2B5EF4-FFF2-40B4-BE49-F238E27FC236}">
              <a16:creationId xmlns:a16="http://schemas.microsoft.com/office/drawing/2014/main" xmlns="" id="{00000000-0008-0000-0400-0000B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46" name="TextBox 8845">
          <a:extLst>
            <a:ext uri="{FF2B5EF4-FFF2-40B4-BE49-F238E27FC236}">
              <a16:creationId xmlns:a16="http://schemas.microsoft.com/office/drawing/2014/main" xmlns="" id="{00000000-0008-0000-0400-0000B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47" name="TextBox 8846">
          <a:extLst>
            <a:ext uri="{FF2B5EF4-FFF2-40B4-BE49-F238E27FC236}">
              <a16:creationId xmlns:a16="http://schemas.microsoft.com/office/drawing/2014/main" xmlns="" id="{00000000-0008-0000-0400-0000B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48" name="TextBox 8847">
          <a:extLst>
            <a:ext uri="{FF2B5EF4-FFF2-40B4-BE49-F238E27FC236}">
              <a16:creationId xmlns:a16="http://schemas.microsoft.com/office/drawing/2014/main" xmlns="" id="{00000000-0008-0000-0400-0000B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49" name="TextBox 8848">
          <a:extLst>
            <a:ext uri="{FF2B5EF4-FFF2-40B4-BE49-F238E27FC236}">
              <a16:creationId xmlns:a16="http://schemas.microsoft.com/office/drawing/2014/main" xmlns="" id="{00000000-0008-0000-0400-0000B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50" name="TextBox 8849">
          <a:extLst>
            <a:ext uri="{FF2B5EF4-FFF2-40B4-BE49-F238E27FC236}">
              <a16:creationId xmlns:a16="http://schemas.microsoft.com/office/drawing/2014/main" xmlns="" id="{00000000-0008-0000-0400-0000B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51" name="TextBox 8850">
          <a:extLst>
            <a:ext uri="{FF2B5EF4-FFF2-40B4-BE49-F238E27FC236}">
              <a16:creationId xmlns:a16="http://schemas.microsoft.com/office/drawing/2014/main" xmlns="" id="{00000000-0008-0000-0400-0000C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52" name="TextBox 8851">
          <a:extLst>
            <a:ext uri="{FF2B5EF4-FFF2-40B4-BE49-F238E27FC236}">
              <a16:creationId xmlns:a16="http://schemas.microsoft.com/office/drawing/2014/main" xmlns="" id="{00000000-0008-0000-0400-0000C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53" name="TextBox 8852">
          <a:extLst>
            <a:ext uri="{FF2B5EF4-FFF2-40B4-BE49-F238E27FC236}">
              <a16:creationId xmlns:a16="http://schemas.microsoft.com/office/drawing/2014/main" xmlns="" id="{00000000-0008-0000-0400-0000C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54" name="TextBox 8853">
          <a:extLst>
            <a:ext uri="{FF2B5EF4-FFF2-40B4-BE49-F238E27FC236}">
              <a16:creationId xmlns:a16="http://schemas.microsoft.com/office/drawing/2014/main" xmlns="" id="{00000000-0008-0000-0400-0000C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55" name="TextBox 8854">
          <a:extLst>
            <a:ext uri="{FF2B5EF4-FFF2-40B4-BE49-F238E27FC236}">
              <a16:creationId xmlns:a16="http://schemas.microsoft.com/office/drawing/2014/main" xmlns="" id="{00000000-0008-0000-0400-0000C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56" name="TextBox 8855">
          <a:extLst>
            <a:ext uri="{FF2B5EF4-FFF2-40B4-BE49-F238E27FC236}">
              <a16:creationId xmlns:a16="http://schemas.microsoft.com/office/drawing/2014/main" xmlns="" id="{00000000-0008-0000-0400-0000C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57" name="TextBox 8856">
          <a:extLst>
            <a:ext uri="{FF2B5EF4-FFF2-40B4-BE49-F238E27FC236}">
              <a16:creationId xmlns:a16="http://schemas.microsoft.com/office/drawing/2014/main" xmlns="" id="{00000000-0008-0000-0400-0000C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58" name="TextBox 8857">
          <a:extLst>
            <a:ext uri="{FF2B5EF4-FFF2-40B4-BE49-F238E27FC236}">
              <a16:creationId xmlns:a16="http://schemas.microsoft.com/office/drawing/2014/main" xmlns="" id="{00000000-0008-0000-0400-0000C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59" name="TextBox 8858">
          <a:extLst>
            <a:ext uri="{FF2B5EF4-FFF2-40B4-BE49-F238E27FC236}">
              <a16:creationId xmlns:a16="http://schemas.microsoft.com/office/drawing/2014/main" xmlns="" id="{00000000-0008-0000-0400-0000C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60" name="TextBox 8859">
          <a:extLst>
            <a:ext uri="{FF2B5EF4-FFF2-40B4-BE49-F238E27FC236}">
              <a16:creationId xmlns:a16="http://schemas.microsoft.com/office/drawing/2014/main" xmlns="" id="{00000000-0008-0000-0400-0000C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61" name="TextBox 8860">
          <a:extLst>
            <a:ext uri="{FF2B5EF4-FFF2-40B4-BE49-F238E27FC236}">
              <a16:creationId xmlns:a16="http://schemas.microsoft.com/office/drawing/2014/main" xmlns="" id="{00000000-0008-0000-0400-0000C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62" name="TextBox 8861">
          <a:extLst>
            <a:ext uri="{FF2B5EF4-FFF2-40B4-BE49-F238E27FC236}">
              <a16:creationId xmlns:a16="http://schemas.microsoft.com/office/drawing/2014/main" xmlns="" id="{00000000-0008-0000-0400-0000C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63" name="TextBox 8862">
          <a:extLst>
            <a:ext uri="{FF2B5EF4-FFF2-40B4-BE49-F238E27FC236}">
              <a16:creationId xmlns:a16="http://schemas.microsoft.com/office/drawing/2014/main" xmlns="" id="{00000000-0008-0000-0400-0000CC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64" name="TextBox 8863">
          <a:extLst>
            <a:ext uri="{FF2B5EF4-FFF2-40B4-BE49-F238E27FC236}">
              <a16:creationId xmlns:a16="http://schemas.microsoft.com/office/drawing/2014/main" xmlns="" id="{00000000-0008-0000-0400-0000CD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65" name="TextBox 8864">
          <a:extLst>
            <a:ext uri="{FF2B5EF4-FFF2-40B4-BE49-F238E27FC236}">
              <a16:creationId xmlns:a16="http://schemas.microsoft.com/office/drawing/2014/main" xmlns="" id="{00000000-0008-0000-0400-0000CE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66" name="TextBox 8865">
          <a:extLst>
            <a:ext uri="{FF2B5EF4-FFF2-40B4-BE49-F238E27FC236}">
              <a16:creationId xmlns:a16="http://schemas.microsoft.com/office/drawing/2014/main" xmlns="" id="{00000000-0008-0000-0400-0000CF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67" name="TextBox 8866">
          <a:extLst>
            <a:ext uri="{FF2B5EF4-FFF2-40B4-BE49-F238E27FC236}">
              <a16:creationId xmlns:a16="http://schemas.microsoft.com/office/drawing/2014/main" xmlns="" id="{00000000-0008-0000-0400-0000D0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68" name="TextBox 8867">
          <a:extLst>
            <a:ext uri="{FF2B5EF4-FFF2-40B4-BE49-F238E27FC236}">
              <a16:creationId xmlns:a16="http://schemas.microsoft.com/office/drawing/2014/main" xmlns="" id="{00000000-0008-0000-0400-0000D1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69" name="TextBox 8868">
          <a:extLst>
            <a:ext uri="{FF2B5EF4-FFF2-40B4-BE49-F238E27FC236}">
              <a16:creationId xmlns:a16="http://schemas.microsoft.com/office/drawing/2014/main" xmlns="" id="{00000000-0008-0000-0400-0000D2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70" name="TextBox 8869">
          <a:extLst>
            <a:ext uri="{FF2B5EF4-FFF2-40B4-BE49-F238E27FC236}">
              <a16:creationId xmlns:a16="http://schemas.microsoft.com/office/drawing/2014/main" xmlns="" id="{00000000-0008-0000-0400-0000D3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8871" name="TextBox 8870">
          <a:extLst>
            <a:ext uri="{FF2B5EF4-FFF2-40B4-BE49-F238E27FC236}">
              <a16:creationId xmlns:a16="http://schemas.microsoft.com/office/drawing/2014/main" xmlns="" id="{00000000-0008-0000-0400-0000D4060000}"/>
            </a:ext>
          </a:extLst>
        </xdr:cNvPr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72" name="TextBox 8871">
          <a:extLst>
            <a:ext uri="{FF2B5EF4-FFF2-40B4-BE49-F238E27FC236}">
              <a16:creationId xmlns:a16="http://schemas.microsoft.com/office/drawing/2014/main" xmlns="" id="{00000000-0008-0000-0400-0000D5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8873" name="TextBox 8872">
          <a:extLst>
            <a:ext uri="{FF2B5EF4-FFF2-40B4-BE49-F238E27FC236}">
              <a16:creationId xmlns:a16="http://schemas.microsoft.com/office/drawing/2014/main" xmlns="" id="{00000000-0008-0000-0400-0000D6060000}"/>
            </a:ext>
          </a:extLst>
        </xdr:cNvPr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74" name="TextBox 8873">
          <a:extLst>
            <a:ext uri="{FF2B5EF4-FFF2-40B4-BE49-F238E27FC236}">
              <a16:creationId xmlns:a16="http://schemas.microsoft.com/office/drawing/2014/main" xmlns="" id="{00000000-0008-0000-0400-0000D7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8875" name="TextBox 8874">
          <a:extLst>
            <a:ext uri="{FF2B5EF4-FFF2-40B4-BE49-F238E27FC236}">
              <a16:creationId xmlns:a16="http://schemas.microsoft.com/office/drawing/2014/main" xmlns="" id="{00000000-0008-0000-0400-0000D8060000}"/>
            </a:ext>
          </a:extLst>
        </xdr:cNvPr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8876" name="TextBox 8875">
          <a:extLst>
            <a:ext uri="{FF2B5EF4-FFF2-40B4-BE49-F238E27FC236}">
              <a16:creationId xmlns:a16="http://schemas.microsoft.com/office/drawing/2014/main" xmlns="" id="{00000000-0008-0000-0400-0000D9060000}"/>
            </a:ext>
          </a:extLst>
        </xdr:cNvPr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8877" name="TextBox 8876">
          <a:extLst>
            <a:ext uri="{FF2B5EF4-FFF2-40B4-BE49-F238E27FC236}">
              <a16:creationId xmlns:a16="http://schemas.microsoft.com/office/drawing/2014/main" xmlns="" id="{00000000-0008-0000-0400-0000DA060000}"/>
            </a:ext>
          </a:extLst>
        </xdr:cNvPr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8878" name="TextBox 8877">
          <a:extLst>
            <a:ext uri="{FF2B5EF4-FFF2-40B4-BE49-F238E27FC236}">
              <a16:creationId xmlns:a16="http://schemas.microsoft.com/office/drawing/2014/main" xmlns="" id="{00000000-0008-0000-0400-0000DB060000}"/>
            </a:ext>
          </a:extLst>
        </xdr:cNvPr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55111"/>
    <xdr:sp macro="" textlink="">
      <xdr:nvSpPr>
        <xdr:cNvPr id="8879" name="TextBox 8878">
          <a:extLst>
            <a:ext uri="{FF2B5EF4-FFF2-40B4-BE49-F238E27FC236}">
              <a16:creationId xmlns:a16="http://schemas.microsoft.com/office/drawing/2014/main" xmlns="" id="{00000000-0008-0000-0400-0000DC060000}"/>
            </a:ext>
          </a:extLst>
        </xdr:cNvPr>
        <xdr:cNvSpPr txBox="1"/>
      </xdr:nvSpPr>
      <xdr:spPr>
        <a:xfrm>
          <a:off x="1735791" y="20488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55111"/>
    <xdr:sp macro="" textlink="">
      <xdr:nvSpPr>
        <xdr:cNvPr id="8880" name="TextBox 8879">
          <a:extLst>
            <a:ext uri="{FF2B5EF4-FFF2-40B4-BE49-F238E27FC236}">
              <a16:creationId xmlns:a16="http://schemas.microsoft.com/office/drawing/2014/main" xmlns="" id="{00000000-0008-0000-0400-0000DD060000}"/>
            </a:ext>
          </a:extLst>
        </xdr:cNvPr>
        <xdr:cNvSpPr txBox="1"/>
      </xdr:nvSpPr>
      <xdr:spPr>
        <a:xfrm>
          <a:off x="1613087" y="20488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55111"/>
    <xdr:sp macro="" textlink="">
      <xdr:nvSpPr>
        <xdr:cNvPr id="8881" name="TextBox 8880">
          <a:extLst>
            <a:ext uri="{FF2B5EF4-FFF2-40B4-BE49-F238E27FC236}">
              <a16:creationId xmlns:a16="http://schemas.microsoft.com/office/drawing/2014/main" xmlns="" id="{00000000-0008-0000-0400-0000DE060000}"/>
            </a:ext>
          </a:extLst>
        </xdr:cNvPr>
        <xdr:cNvSpPr txBox="1"/>
      </xdr:nvSpPr>
      <xdr:spPr>
        <a:xfrm>
          <a:off x="1613087" y="20488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55111"/>
    <xdr:sp macro="" textlink="">
      <xdr:nvSpPr>
        <xdr:cNvPr id="8882" name="TextBox 8881">
          <a:extLst>
            <a:ext uri="{FF2B5EF4-FFF2-40B4-BE49-F238E27FC236}">
              <a16:creationId xmlns:a16="http://schemas.microsoft.com/office/drawing/2014/main" xmlns="" id="{00000000-0008-0000-0400-0000DF060000}"/>
            </a:ext>
          </a:extLst>
        </xdr:cNvPr>
        <xdr:cNvSpPr txBox="1"/>
      </xdr:nvSpPr>
      <xdr:spPr>
        <a:xfrm>
          <a:off x="1735791" y="20488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883" name="TextBox 8882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84" name="TextBox 8883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885" name="TextBox 8884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86" name="TextBox 8885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887" name="TextBox 8886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88" name="TextBox 8887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889" name="TextBox 8888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890" name="TextBox 8889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891" name="TextBox 8890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892" name="TextBox 8891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893" name="TextBox 8892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94" name="TextBox 8893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895" name="TextBox 8894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96" name="TextBox 8895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897" name="TextBox 8896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898" name="TextBox 8897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899" name="TextBox 8898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00" name="TextBox 8899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01" name="TextBox 8900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02" name="TextBox 8901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03" name="TextBox 8902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04" name="TextBox 8903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05" name="TextBox 8904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06" name="TextBox 8905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07" name="TextBox 8906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08" name="TextBox 8907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09" name="TextBox 8908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10" name="TextBox 8909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11" name="TextBox 8910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12" name="TextBox 8911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13" name="TextBox 8912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14" name="TextBox 8913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15" name="TextBox 8914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16" name="TextBox 8915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17" name="TextBox 8916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18" name="TextBox 8917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19" name="TextBox 8918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20" name="TextBox 8919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230</xdr:row>
      <xdr:rowOff>0</xdr:rowOff>
    </xdr:from>
    <xdr:ext cx="261702" cy="396840"/>
    <xdr:sp macro="" textlink="">
      <xdr:nvSpPr>
        <xdr:cNvPr id="8921" name="TextBox 8920"/>
        <xdr:cNvSpPr txBox="1"/>
      </xdr:nvSpPr>
      <xdr:spPr>
        <a:xfrm>
          <a:off x="1735791" y="108870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22" name="TextBox 892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23" name="TextBox 892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24" name="TextBox 892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25" name="TextBox 892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26" name="TextBox 8925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27" name="TextBox 892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28" name="TextBox 8927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29" name="TextBox 8928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30" name="TextBox 892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31" name="TextBox 893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32" name="TextBox 893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33" name="TextBox 893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34" name="TextBox 8933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35" name="TextBox 893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36" name="TextBox 8935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37" name="TextBox 8936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38" name="TextBox 893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39" name="TextBox 893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40" name="TextBox 893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41" name="TextBox 894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42" name="TextBox 8941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43" name="TextBox 894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44" name="TextBox 8943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45" name="TextBox 8944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46" name="TextBox 894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47" name="TextBox 894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48" name="TextBox 894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49" name="TextBox 894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50" name="TextBox 8949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51" name="TextBox 895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52" name="TextBox 8951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53" name="TextBox 8952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54" name="TextBox 895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55" name="TextBox 895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56" name="TextBox 895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57" name="TextBox 895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58" name="TextBox 8957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59" name="TextBox 895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60" name="TextBox 8959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61" name="TextBox 8960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62" name="TextBox 896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63" name="TextBox 896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64" name="TextBox 896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65" name="TextBox 896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66" name="TextBox 8965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67" name="TextBox 896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68" name="TextBox 8967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69" name="TextBox 8968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70" name="TextBox 896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71" name="TextBox 897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72" name="TextBox 897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73" name="TextBox 897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74" name="TextBox 8973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75" name="TextBox 897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76" name="TextBox 8975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77" name="TextBox 8976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78" name="TextBox 897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79" name="TextBox 897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80" name="TextBox 897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81" name="TextBox 898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82" name="TextBox 8981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83" name="TextBox 898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84" name="TextBox 8983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85" name="TextBox 8984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86" name="TextBox 898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87" name="TextBox 898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88" name="TextBox 898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89" name="TextBox 898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90" name="TextBox 8989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91" name="TextBox 899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8992" name="TextBox 8991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8993" name="TextBox 8992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8994" name="TextBox 899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95" name="TextBox 899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8996" name="TextBox 899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97" name="TextBox 899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8998" name="TextBox 8997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8999" name="TextBox 899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00" name="TextBox 8999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01" name="TextBox 9000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02" name="TextBox 900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03" name="TextBox 900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04" name="TextBox 900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05" name="TextBox 900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06" name="TextBox 9005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07" name="TextBox 900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08" name="TextBox 9007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09" name="TextBox 9008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10" name="TextBox 900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11" name="TextBox 901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12" name="TextBox 901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13" name="TextBox 901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14" name="TextBox 9013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15" name="TextBox 901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16" name="TextBox 9015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17" name="TextBox 9016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18" name="TextBox 901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19" name="TextBox 901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20" name="TextBox 901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21" name="TextBox 902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22" name="TextBox 9021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23" name="TextBox 902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24" name="TextBox 9023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25" name="TextBox 9024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26" name="TextBox 902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27" name="TextBox 902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28" name="TextBox 902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29" name="TextBox 902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30" name="TextBox 9029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31" name="TextBox 903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32" name="TextBox 9031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33" name="TextBox 9032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34" name="TextBox 903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35" name="TextBox 903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36" name="TextBox 903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37" name="TextBox 903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38" name="TextBox 9037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39" name="TextBox 903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40" name="TextBox 9039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41" name="TextBox 9040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42" name="TextBox 904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43" name="TextBox 904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44" name="TextBox 9043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45" name="TextBox 904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46" name="TextBox 9045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47" name="TextBox 904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48" name="TextBox 9047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49" name="TextBox 9048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50" name="TextBox 904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51" name="TextBox 905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52" name="TextBox 9051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53" name="TextBox 905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54" name="TextBox 9053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55" name="TextBox 9054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56" name="TextBox 9055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57" name="TextBox 9056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58" name="TextBox 905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59" name="TextBox 905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60" name="TextBox 9059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61" name="TextBox 906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62" name="TextBox 9061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63" name="TextBox 9062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64" name="TextBox 9063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65" name="TextBox 9064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230</xdr:row>
      <xdr:rowOff>0</xdr:rowOff>
    </xdr:from>
    <xdr:ext cx="175494" cy="311803"/>
    <xdr:sp macro="" textlink="">
      <xdr:nvSpPr>
        <xdr:cNvPr id="9066" name="TextBox 9065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67" name="TextBox 9066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230</xdr:row>
      <xdr:rowOff>0</xdr:rowOff>
    </xdr:from>
    <xdr:ext cx="175494" cy="311803"/>
    <xdr:sp macro="" textlink="">
      <xdr:nvSpPr>
        <xdr:cNvPr id="9068" name="TextBox 9067"/>
        <xdr:cNvSpPr txBox="1"/>
      </xdr:nvSpPr>
      <xdr:spPr>
        <a:xfrm>
          <a:off x="365312" y="108870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69" name="TextBox 9068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66257" cy="311803"/>
    <xdr:sp macro="" textlink="">
      <xdr:nvSpPr>
        <xdr:cNvPr id="9070" name="TextBox 9069"/>
        <xdr:cNvSpPr txBox="1"/>
      </xdr:nvSpPr>
      <xdr:spPr>
        <a:xfrm>
          <a:off x="365312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66257" cy="311803"/>
    <xdr:sp macro="" textlink="">
      <xdr:nvSpPr>
        <xdr:cNvPr id="9071" name="TextBox 9070"/>
        <xdr:cNvSpPr txBox="1"/>
      </xdr:nvSpPr>
      <xdr:spPr>
        <a:xfrm>
          <a:off x="364191" y="108870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230</xdr:row>
      <xdr:rowOff>0</xdr:rowOff>
    </xdr:from>
    <xdr:ext cx="184731" cy="283457"/>
    <xdr:sp macro="" textlink="">
      <xdr:nvSpPr>
        <xdr:cNvPr id="9072" name="TextBox 9071"/>
        <xdr:cNvSpPr txBox="1"/>
      </xdr:nvSpPr>
      <xdr:spPr>
        <a:xfrm>
          <a:off x="365312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230</xdr:row>
      <xdr:rowOff>0</xdr:rowOff>
    </xdr:from>
    <xdr:ext cx="184731" cy="283457"/>
    <xdr:sp macro="" textlink="">
      <xdr:nvSpPr>
        <xdr:cNvPr id="9073" name="TextBox 9072"/>
        <xdr:cNvSpPr txBox="1"/>
      </xdr:nvSpPr>
      <xdr:spPr>
        <a:xfrm>
          <a:off x="364191" y="108870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275</xdr:row>
      <xdr:rowOff>0</xdr:rowOff>
    </xdr:from>
    <xdr:ext cx="175494" cy="311803"/>
    <xdr:sp macro="" textlink="">
      <xdr:nvSpPr>
        <xdr:cNvPr id="9074" name="TextBox 9073"/>
        <xdr:cNvSpPr txBox="1"/>
      </xdr:nvSpPr>
      <xdr:spPr>
        <a:xfrm>
          <a:off x="1651187" y="1940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275</xdr:row>
      <xdr:rowOff>0</xdr:rowOff>
    </xdr:from>
    <xdr:ext cx="166257" cy="311803"/>
    <xdr:sp macro="" textlink="">
      <xdr:nvSpPr>
        <xdr:cNvPr id="9075" name="TextBox 9074"/>
        <xdr:cNvSpPr txBox="1"/>
      </xdr:nvSpPr>
      <xdr:spPr>
        <a:xfrm>
          <a:off x="1735791" y="1940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275</xdr:row>
      <xdr:rowOff>0</xdr:rowOff>
    </xdr:from>
    <xdr:ext cx="175494" cy="311803"/>
    <xdr:sp macro="" textlink="">
      <xdr:nvSpPr>
        <xdr:cNvPr id="9076" name="TextBox 9075"/>
        <xdr:cNvSpPr txBox="1"/>
      </xdr:nvSpPr>
      <xdr:spPr>
        <a:xfrm>
          <a:off x="1622612" y="194024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275</xdr:row>
      <xdr:rowOff>0</xdr:rowOff>
    </xdr:from>
    <xdr:ext cx="166257" cy="311803"/>
    <xdr:sp macro="" textlink="">
      <xdr:nvSpPr>
        <xdr:cNvPr id="9077" name="TextBox 9076"/>
        <xdr:cNvSpPr txBox="1"/>
      </xdr:nvSpPr>
      <xdr:spPr>
        <a:xfrm>
          <a:off x="1735791" y="1940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275</xdr:row>
      <xdr:rowOff>0</xdr:rowOff>
    </xdr:from>
    <xdr:ext cx="166257" cy="311803"/>
    <xdr:sp macro="" textlink="">
      <xdr:nvSpPr>
        <xdr:cNvPr id="9078" name="TextBox 9077"/>
        <xdr:cNvSpPr txBox="1"/>
      </xdr:nvSpPr>
      <xdr:spPr>
        <a:xfrm>
          <a:off x="1613087" y="1940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275</xdr:row>
      <xdr:rowOff>0</xdr:rowOff>
    </xdr:from>
    <xdr:ext cx="166257" cy="311803"/>
    <xdr:sp macro="" textlink="">
      <xdr:nvSpPr>
        <xdr:cNvPr id="9079" name="TextBox 9078"/>
        <xdr:cNvSpPr txBox="1"/>
      </xdr:nvSpPr>
      <xdr:spPr>
        <a:xfrm>
          <a:off x="1735791" y="194024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275</xdr:row>
      <xdr:rowOff>0</xdr:rowOff>
    </xdr:from>
    <xdr:ext cx="184731" cy="283457"/>
    <xdr:sp macro="" textlink="">
      <xdr:nvSpPr>
        <xdr:cNvPr id="9080" name="TextBox 9079"/>
        <xdr:cNvSpPr txBox="1"/>
      </xdr:nvSpPr>
      <xdr:spPr>
        <a:xfrm>
          <a:off x="1613087" y="19402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275</xdr:row>
      <xdr:rowOff>0</xdr:rowOff>
    </xdr:from>
    <xdr:ext cx="184731" cy="283457"/>
    <xdr:sp macro="" textlink="">
      <xdr:nvSpPr>
        <xdr:cNvPr id="9081" name="TextBox 9080"/>
        <xdr:cNvSpPr txBox="1"/>
      </xdr:nvSpPr>
      <xdr:spPr>
        <a:xfrm>
          <a:off x="1735791" y="194024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082" name="TextBox 9081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83" name="TextBox 9082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084" name="TextBox 9083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85" name="TextBox 9084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086" name="TextBox 9085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87" name="TextBox 9086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088" name="TextBox 9087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089" name="TextBox 9088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090" name="TextBox 9089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91" name="TextBox 9090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092" name="TextBox 9091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93" name="TextBox 9092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094" name="TextBox 9093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95" name="TextBox 9094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096" name="TextBox 9095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097" name="TextBox 9096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098" name="TextBox 9097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099" name="TextBox 9098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00" name="TextBox 9099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01" name="TextBox 9100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02" name="TextBox 9101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03" name="TextBox 9102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04" name="TextBox 9103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05" name="TextBox 9104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06" name="TextBox 9105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07" name="TextBox 9106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08" name="TextBox 9107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09" name="TextBox 9108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10" name="TextBox 9109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11" name="TextBox 9110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12" name="TextBox 9111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13" name="TextBox 9112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14" name="TextBox 9113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15" name="TextBox 9114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16" name="TextBox 9115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17" name="TextBox 9116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18" name="TextBox 9117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19" name="TextBox 9118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20" name="TextBox 9119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21" name="TextBox 9120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22" name="TextBox 9121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23" name="TextBox 9122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24" name="TextBox 9123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25" name="TextBox 9124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26" name="TextBox 9125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27" name="TextBox 9126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28" name="TextBox 9127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29" name="TextBox 9128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30" name="TextBox 9129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31" name="TextBox 9130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32" name="TextBox 9131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33" name="TextBox 9132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34" name="TextBox 9133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35" name="TextBox 9134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36" name="TextBox 9135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37" name="TextBox 9136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224</xdr:row>
      <xdr:rowOff>0</xdr:rowOff>
    </xdr:from>
    <xdr:ext cx="175494" cy="311803"/>
    <xdr:sp macro="" textlink="">
      <xdr:nvSpPr>
        <xdr:cNvPr id="9138" name="TextBox 9137"/>
        <xdr:cNvSpPr txBox="1"/>
      </xdr:nvSpPr>
      <xdr:spPr>
        <a:xfrm>
          <a:off x="1651187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39" name="TextBox 9138"/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224</xdr:row>
      <xdr:rowOff>0</xdr:rowOff>
    </xdr:from>
    <xdr:ext cx="175494" cy="311803"/>
    <xdr:sp macro="" textlink="">
      <xdr:nvSpPr>
        <xdr:cNvPr id="9140" name="TextBox 9139"/>
        <xdr:cNvSpPr txBox="1"/>
      </xdr:nvSpPr>
      <xdr:spPr>
        <a:xfrm>
          <a:off x="1622612" y="96393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41" name="TextBox 9140"/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66257" cy="311803"/>
    <xdr:sp macro="" textlink="">
      <xdr:nvSpPr>
        <xdr:cNvPr id="9142" name="TextBox 9141"/>
        <xdr:cNvSpPr txBox="1"/>
      </xdr:nvSpPr>
      <xdr:spPr>
        <a:xfrm>
          <a:off x="1613087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66257" cy="311803"/>
    <xdr:sp macro="" textlink="">
      <xdr:nvSpPr>
        <xdr:cNvPr id="9143" name="TextBox 9142"/>
        <xdr:cNvSpPr txBox="1"/>
      </xdr:nvSpPr>
      <xdr:spPr>
        <a:xfrm>
          <a:off x="1735791" y="96393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0</xdr:rowOff>
    </xdr:from>
    <xdr:ext cx="184731" cy="283457"/>
    <xdr:sp macro="" textlink="">
      <xdr:nvSpPr>
        <xdr:cNvPr id="9144" name="TextBox 9143"/>
        <xdr:cNvSpPr txBox="1"/>
      </xdr:nvSpPr>
      <xdr:spPr>
        <a:xfrm>
          <a:off x="1613087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224</xdr:row>
      <xdr:rowOff>0</xdr:rowOff>
    </xdr:from>
    <xdr:ext cx="184731" cy="283457"/>
    <xdr:sp macro="" textlink="">
      <xdr:nvSpPr>
        <xdr:cNvPr id="9145" name="TextBox 9144"/>
        <xdr:cNvSpPr txBox="1"/>
      </xdr:nvSpPr>
      <xdr:spPr>
        <a:xfrm>
          <a:off x="1735791" y="96393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46" name="TextBox 914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47" name="TextBox 914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48" name="TextBox 914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49" name="TextBox 914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50" name="TextBox 914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51" name="TextBox 915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52" name="TextBox 915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53" name="TextBox 915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54" name="TextBox 9153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55" name="TextBox 9154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56" name="TextBox 9155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57" name="TextBox 915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58" name="TextBox 9157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59" name="TextBox 915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60" name="TextBox 9159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61" name="TextBox 9160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62" name="TextBox 916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63" name="TextBox 916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64" name="TextBox 9163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65" name="TextBox 916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66" name="TextBox 9165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67" name="TextBox 916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68" name="TextBox 9167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69" name="TextBox 9168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70" name="TextBox 916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71" name="TextBox 917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72" name="TextBox 9171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73" name="TextBox 9172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74" name="TextBox 9173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75" name="TextBox 9174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76" name="TextBox 9175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77" name="TextBox 9176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78" name="TextBox 9177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79" name="TextBox 9178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80" name="TextBox 9179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81" name="TextBox 9180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82" name="TextBox 9181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83" name="TextBox 9182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261702" cy="396840"/>
    <xdr:sp macro="" textlink="">
      <xdr:nvSpPr>
        <xdr:cNvPr id="9184" name="TextBox 9183"/>
        <xdr:cNvSpPr txBox="1"/>
      </xdr:nvSpPr>
      <xdr:spPr>
        <a:xfrm>
          <a:off x="1735791" y="110775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85" name="TextBox 918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86" name="TextBox 918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87" name="TextBox 918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88" name="TextBox 918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89" name="TextBox 918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90" name="TextBox 918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91" name="TextBox 919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192" name="TextBox 919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193" name="TextBox 9192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94" name="TextBox 919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195" name="TextBox 9194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96" name="TextBox 919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197" name="TextBox 9196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198" name="TextBox 919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199" name="TextBox 9198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00" name="TextBox 9199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01" name="TextBox 9200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02" name="TextBox 920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03" name="TextBox 9202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04" name="TextBox 920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05" name="TextBox 9204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06" name="TextBox 920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07" name="TextBox 920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08" name="TextBox 920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09" name="TextBox 920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10" name="TextBox 920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11" name="TextBox 921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12" name="TextBox 921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13" name="TextBox 921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14" name="TextBox 921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15" name="TextBox 921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16" name="TextBox 921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17" name="TextBox 9216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18" name="TextBox 921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19" name="TextBox 9218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20" name="TextBox 921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21" name="TextBox 9220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22" name="TextBox 922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23" name="TextBox 922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24" name="TextBox 922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25" name="TextBox 922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26" name="TextBox 922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27" name="TextBox 922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28" name="TextBox 922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29" name="TextBox 922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30" name="TextBox 922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31" name="TextBox 923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32" name="TextBox 923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33" name="TextBox 9232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34" name="TextBox 923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35" name="TextBox 9234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36" name="TextBox 923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37" name="TextBox 9236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38" name="TextBox 923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39" name="TextBox 9238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40" name="TextBox 9239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41" name="TextBox 9240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42" name="TextBox 924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43" name="TextBox 9242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44" name="TextBox 924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45" name="TextBox 9244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46" name="TextBox 924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47" name="TextBox 924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48" name="TextBox 924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49" name="TextBox 924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50" name="TextBox 924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51" name="TextBox 925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52" name="TextBox 925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53" name="TextBox 925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54" name="TextBox 925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55" name="TextBox 925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56" name="TextBox 925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57" name="TextBox 9256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58" name="TextBox 925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59" name="TextBox 9258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60" name="TextBox 925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61" name="TextBox 9260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62" name="TextBox 926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63" name="TextBox 926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64" name="TextBox 926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65" name="TextBox 926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66" name="TextBox 926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67" name="TextBox 926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68" name="TextBox 926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69" name="TextBox 926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70" name="TextBox 926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71" name="TextBox 927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72" name="TextBox 927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73" name="TextBox 9272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74" name="TextBox 927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75" name="TextBox 9274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76" name="TextBox 927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77" name="TextBox 9276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78" name="TextBox 927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79" name="TextBox 9278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80" name="TextBox 9279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81" name="TextBox 9280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82" name="TextBox 928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83" name="TextBox 9282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84" name="TextBox 928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85" name="TextBox 9284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86" name="TextBox 928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87" name="TextBox 928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88" name="TextBox 928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89" name="TextBox 928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90" name="TextBox 928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91" name="TextBox 929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92" name="TextBox 929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293" name="TextBox 929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94" name="TextBox 929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295" name="TextBox 929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296" name="TextBox 929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297" name="TextBox 9296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298" name="TextBox 929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299" name="TextBox 9298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00" name="TextBox 929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01" name="TextBox 9300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02" name="TextBox 930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03" name="TextBox 9302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04" name="TextBox 9303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305" name="TextBox 9304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06" name="TextBox 930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307" name="TextBox 9306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08" name="TextBox 930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09" name="TextBox 9308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10" name="TextBox 930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11" name="TextBox 9310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12" name="TextBox 9311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313" name="TextBox 9312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14" name="TextBox 931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315" name="TextBox 9314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16" name="TextBox 931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17" name="TextBox 9316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18" name="TextBox 9317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19" name="TextBox 9318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20" name="TextBox 9319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321" name="TextBox 9320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22" name="TextBox 932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323" name="TextBox 9322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24" name="TextBox 932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25" name="TextBox 9324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26" name="TextBox 9325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27" name="TextBox 9326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28" name="TextBox 9327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231</xdr:row>
      <xdr:rowOff>0</xdr:rowOff>
    </xdr:from>
    <xdr:ext cx="175494" cy="311803"/>
    <xdr:sp macro="" textlink="">
      <xdr:nvSpPr>
        <xdr:cNvPr id="9329" name="TextBox 9328"/>
        <xdr:cNvSpPr txBox="1"/>
      </xdr:nvSpPr>
      <xdr:spPr>
        <a:xfrm>
          <a:off x="1651187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30" name="TextBox 9329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231</xdr:row>
      <xdr:rowOff>0</xdr:rowOff>
    </xdr:from>
    <xdr:ext cx="175494" cy="311803"/>
    <xdr:sp macro="" textlink="">
      <xdr:nvSpPr>
        <xdr:cNvPr id="9331" name="TextBox 9330"/>
        <xdr:cNvSpPr txBox="1"/>
      </xdr:nvSpPr>
      <xdr:spPr>
        <a:xfrm>
          <a:off x="1622612" y="110775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32" name="TextBox 9331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66257" cy="311803"/>
    <xdr:sp macro="" textlink="">
      <xdr:nvSpPr>
        <xdr:cNvPr id="9333" name="TextBox 9332"/>
        <xdr:cNvSpPr txBox="1"/>
      </xdr:nvSpPr>
      <xdr:spPr>
        <a:xfrm>
          <a:off x="1613087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66257" cy="311803"/>
    <xdr:sp macro="" textlink="">
      <xdr:nvSpPr>
        <xdr:cNvPr id="9334" name="TextBox 9333"/>
        <xdr:cNvSpPr txBox="1"/>
      </xdr:nvSpPr>
      <xdr:spPr>
        <a:xfrm>
          <a:off x="1735791" y="110775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231</xdr:row>
      <xdr:rowOff>0</xdr:rowOff>
    </xdr:from>
    <xdr:ext cx="184731" cy="283457"/>
    <xdr:sp macro="" textlink="">
      <xdr:nvSpPr>
        <xdr:cNvPr id="9335" name="TextBox 9334"/>
        <xdr:cNvSpPr txBox="1"/>
      </xdr:nvSpPr>
      <xdr:spPr>
        <a:xfrm>
          <a:off x="1613087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231</xdr:row>
      <xdr:rowOff>0</xdr:rowOff>
    </xdr:from>
    <xdr:ext cx="184731" cy="283457"/>
    <xdr:sp macro="" textlink="">
      <xdr:nvSpPr>
        <xdr:cNvPr id="9336" name="TextBox 9335"/>
        <xdr:cNvSpPr txBox="1"/>
      </xdr:nvSpPr>
      <xdr:spPr>
        <a:xfrm>
          <a:off x="1735791" y="11077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281</xdr:row>
      <xdr:rowOff>0</xdr:rowOff>
    </xdr:from>
    <xdr:ext cx="175494" cy="311803"/>
    <xdr:sp macro="" textlink="">
      <xdr:nvSpPr>
        <xdr:cNvPr id="9337" name="TextBox 9336"/>
        <xdr:cNvSpPr txBox="1"/>
      </xdr:nvSpPr>
      <xdr:spPr>
        <a:xfrm>
          <a:off x="1651187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9338" name="TextBox 9337"/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281</xdr:row>
      <xdr:rowOff>0</xdr:rowOff>
    </xdr:from>
    <xdr:ext cx="175494" cy="311803"/>
    <xdr:sp macro="" textlink="">
      <xdr:nvSpPr>
        <xdr:cNvPr id="9339" name="TextBox 9338"/>
        <xdr:cNvSpPr txBox="1"/>
      </xdr:nvSpPr>
      <xdr:spPr>
        <a:xfrm>
          <a:off x="1622612" y="20488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9340" name="TextBox 9339"/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66257" cy="311803"/>
    <xdr:sp macro="" textlink="">
      <xdr:nvSpPr>
        <xdr:cNvPr id="9341" name="TextBox 9340"/>
        <xdr:cNvSpPr txBox="1"/>
      </xdr:nvSpPr>
      <xdr:spPr>
        <a:xfrm>
          <a:off x="1613087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66257" cy="311803"/>
    <xdr:sp macro="" textlink="">
      <xdr:nvSpPr>
        <xdr:cNvPr id="9342" name="TextBox 9341"/>
        <xdr:cNvSpPr txBox="1"/>
      </xdr:nvSpPr>
      <xdr:spPr>
        <a:xfrm>
          <a:off x="1735791" y="20488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281</xdr:row>
      <xdr:rowOff>0</xdr:rowOff>
    </xdr:from>
    <xdr:ext cx="184731" cy="283457"/>
    <xdr:sp macro="" textlink="">
      <xdr:nvSpPr>
        <xdr:cNvPr id="9343" name="TextBox 9342"/>
        <xdr:cNvSpPr txBox="1"/>
      </xdr:nvSpPr>
      <xdr:spPr>
        <a:xfrm>
          <a:off x="1613087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281</xdr:row>
      <xdr:rowOff>0</xdr:rowOff>
    </xdr:from>
    <xdr:ext cx="184731" cy="283457"/>
    <xdr:sp macro="" textlink="">
      <xdr:nvSpPr>
        <xdr:cNvPr id="9344" name="TextBox 9343"/>
        <xdr:cNvSpPr txBox="1"/>
      </xdr:nvSpPr>
      <xdr:spPr>
        <a:xfrm>
          <a:off x="1735791" y="20488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1289237</xdr:colOff>
      <xdr:row>229</xdr:row>
      <xdr:rowOff>0</xdr:rowOff>
    </xdr:from>
    <xdr:ext cx="175494" cy="311803"/>
    <xdr:sp macro="" textlink="">
      <xdr:nvSpPr>
        <xdr:cNvPr id="9345" name="TextBox 9344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9346" name="TextBox 9345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1260662</xdr:colOff>
      <xdr:row>229</xdr:row>
      <xdr:rowOff>0</xdr:rowOff>
    </xdr:from>
    <xdr:ext cx="175494" cy="311803"/>
    <xdr:sp macro="" textlink="">
      <xdr:nvSpPr>
        <xdr:cNvPr id="9347" name="TextBox 9346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365312" y="10706100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9348" name="TextBox 9347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66257" cy="311803"/>
    <xdr:sp macro="" textlink="">
      <xdr:nvSpPr>
        <xdr:cNvPr id="9349" name="TextBox 9348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365312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66257" cy="311803"/>
    <xdr:sp macro="" textlink="">
      <xdr:nvSpPr>
        <xdr:cNvPr id="9350" name="TextBox 9349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364191" y="10706100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1251137</xdr:colOff>
      <xdr:row>229</xdr:row>
      <xdr:rowOff>0</xdr:rowOff>
    </xdr:from>
    <xdr:ext cx="184731" cy="283457"/>
    <xdr:sp macro="" textlink="">
      <xdr:nvSpPr>
        <xdr:cNvPr id="9351" name="TextBox 9350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365312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0</xdr:col>
      <xdr:colOff>1373841</xdr:colOff>
      <xdr:row>229</xdr:row>
      <xdr:rowOff>0</xdr:rowOff>
    </xdr:from>
    <xdr:ext cx="184731" cy="283457"/>
    <xdr:sp macro="" textlink="">
      <xdr:nvSpPr>
        <xdr:cNvPr id="9352" name="TextBox 9351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364191" y="107061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53" name="TextBox 9352">
          <a:extLst>
            <a:ext uri="{FF2B5EF4-FFF2-40B4-BE49-F238E27FC236}">
              <a16:creationId xmlns="" xmlns:a16="http://schemas.microsoft.com/office/drawing/2014/main" id="{00000000-0008-0000-0400-000043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54" name="TextBox 9353">
          <a:extLst>
            <a:ext uri="{FF2B5EF4-FFF2-40B4-BE49-F238E27FC236}">
              <a16:creationId xmlns="" xmlns:a16="http://schemas.microsoft.com/office/drawing/2014/main" id="{00000000-0008-0000-0400-000044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55" name="TextBox 9354">
          <a:extLst>
            <a:ext uri="{FF2B5EF4-FFF2-40B4-BE49-F238E27FC236}">
              <a16:creationId xmlns="" xmlns:a16="http://schemas.microsoft.com/office/drawing/2014/main" id="{00000000-0008-0000-0400-000045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56" name="TextBox 9355">
          <a:extLst>
            <a:ext uri="{FF2B5EF4-FFF2-40B4-BE49-F238E27FC236}">
              <a16:creationId xmlns="" xmlns:a16="http://schemas.microsoft.com/office/drawing/2014/main" id="{00000000-0008-0000-0400-000046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57" name="TextBox 9356">
          <a:extLst>
            <a:ext uri="{FF2B5EF4-FFF2-40B4-BE49-F238E27FC236}">
              <a16:creationId xmlns="" xmlns:a16="http://schemas.microsoft.com/office/drawing/2014/main" id="{00000000-0008-0000-0400-000047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58" name="TextBox 9357">
          <a:extLst>
            <a:ext uri="{FF2B5EF4-FFF2-40B4-BE49-F238E27FC236}">
              <a16:creationId xmlns="" xmlns:a16="http://schemas.microsoft.com/office/drawing/2014/main" id="{00000000-0008-0000-0400-000048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59" name="TextBox 9358">
          <a:extLst>
            <a:ext uri="{FF2B5EF4-FFF2-40B4-BE49-F238E27FC236}">
              <a16:creationId xmlns="" xmlns:a16="http://schemas.microsoft.com/office/drawing/2014/main" id="{00000000-0008-0000-0400-000049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60" name="TextBox 9359">
          <a:extLst>
            <a:ext uri="{FF2B5EF4-FFF2-40B4-BE49-F238E27FC236}">
              <a16:creationId xmlns="" xmlns:a16="http://schemas.microsoft.com/office/drawing/2014/main" id="{00000000-0008-0000-0400-00004A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61" name="TextBox 9360">
          <a:extLst>
            <a:ext uri="{FF2B5EF4-FFF2-40B4-BE49-F238E27FC236}">
              <a16:creationId xmlns="" xmlns:a16="http://schemas.microsoft.com/office/drawing/2014/main" id="{00000000-0008-0000-0400-00004B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62" name="TextBox 9361">
          <a:extLst>
            <a:ext uri="{FF2B5EF4-FFF2-40B4-BE49-F238E27FC236}">
              <a16:creationId xmlns="" xmlns:a16="http://schemas.microsoft.com/office/drawing/2014/main" id="{00000000-0008-0000-0400-00004C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63" name="TextBox 9362">
          <a:extLst>
            <a:ext uri="{FF2B5EF4-FFF2-40B4-BE49-F238E27FC236}">
              <a16:creationId xmlns="" xmlns:a16="http://schemas.microsoft.com/office/drawing/2014/main" id="{00000000-0008-0000-0400-00004D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64" name="TextBox 9363">
          <a:extLst>
            <a:ext uri="{FF2B5EF4-FFF2-40B4-BE49-F238E27FC236}">
              <a16:creationId xmlns="" xmlns:a16="http://schemas.microsoft.com/office/drawing/2014/main" id="{00000000-0008-0000-0400-00004E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65" name="TextBox 9364">
          <a:extLst>
            <a:ext uri="{FF2B5EF4-FFF2-40B4-BE49-F238E27FC236}">
              <a16:creationId xmlns="" xmlns:a16="http://schemas.microsoft.com/office/drawing/2014/main" id="{00000000-0008-0000-0400-00004F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66" name="TextBox 9365">
          <a:extLst>
            <a:ext uri="{FF2B5EF4-FFF2-40B4-BE49-F238E27FC236}">
              <a16:creationId xmlns="" xmlns:a16="http://schemas.microsoft.com/office/drawing/2014/main" id="{00000000-0008-0000-0400-000050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67" name="TextBox 9366">
          <a:extLst>
            <a:ext uri="{FF2B5EF4-FFF2-40B4-BE49-F238E27FC236}">
              <a16:creationId xmlns="" xmlns:a16="http://schemas.microsoft.com/office/drawing/2014/main" id="{00000000-0008-0000-0400-000051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68" name="TextBox 9367">
          <a:extLst>
            <a:ext uri="{FF2B5EF4-FFF2-40B4-BE49-F238E27FC236}">
              <a16:creationId xmlns="" xmlns:a16="http://schemas.microsoft.com/office/drawing/2014/main" id="{00000000-0008-0000-0400-000052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69" name="TextBox 9368">
          <a:extLst>
            <a:ext uri="{FF2B5EF4-FFF2-40B4-BE49-F238E27FC236}">
              <a16:creationId xmlns="" xmlns:a16="http://schemas.microsoft.com/office/drawing/2014/main" id="{00000000-0008-0000-0400-000053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70" name="TextBox 9369">
          <a:extLst>
            <a:ext uri="{FF2B5EF4-FFF2-40B4-BE49-F238E27FC236}">
              <a16:creationId xmlns="" xmlns:a16="http://schemas.microsoft.com/office/drawing/2014/main" id="{00000000-0008-0000-0400-000054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71" name="TextBox 9370">
          <a:extLst>
            <a:ext uri="{FF2B5EF4-FFF2-40B4-BE49-F238E27FC236}">
              <a16:creationId xmlns="" xmlns:a16="http://schemas.microsoft.com/office/drawing/2014/main" id="{00000000-0008-0000-0400-000055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72" name="TextBox 9371">
          <a:extLst>
            <a:ext uri="{FF2B5EF4-FFF2-40B4-BE49-F238E27FC236}">
              <a16:creationId xmlns="" xmlns:a16="http://schemas.microsoft.com/office/drawing/2014/main" id="{00000000-0008-0000-0400-000056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73" name="TextBox 9372">
          <a:extLst>
            <a:ext uri="{FF2B5EF4-FFF2-40B4-BE49-F238E27FC236}">
              <a16:creationId xmlns="" xmlns:a16="http://schemas.microsoft.com/office/drawing/2014/main" id="{00000000-0008-0000-0400-000057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74" name="TextBox 9373">
          <a:extLst>
            <a:ext uri="{FF2B5EF4-FFF2-40B4-BE49-F238E27FC236}">
              <a16:creationId xmlns="" xmlns:a16="http://schemas.microsoft.com/office/drawing/2014/main" id="{00000000-0008-0000-0400-000058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75" name="TextBox 9374">
          <a:extLst>
            <a:ext uri="{FF2B5EF4-FFF2-40B4-BE49-F238E27FC236}">
              <a16:creationId xmlns="" xmlns:a16="http://schemas.microsoft.com/office/drawing/2014/main" id="{00000000-0008-0000-0400-000059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76" name="TextBox 9375">
          <a:extLst>
            <a:ext uri="{FF2B5EF4-FFF2-40B4-BE49-F238E27FC236}">
              <a16:creationId xmlns="" xmlns:a16="http://schemas.microsoft.com/office/drawing/2014/main" id="{00000000-0008-0000-0400-00005A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77" name="TextBox 9376">
          <a:extLst>
            <a:ext uri="{FF2B5EF4-FFF2-40B4-BE49-F238E27FC236}">
              <a16:creationId xmlns="" xmlns:a16="http://schemas.microsoft.com/office/drawing/2014/main" id="{00000000-0008-0000-0400-00005B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78" name="TextBox 9377">
          <a:extLst>
            <a:ext uri="{FF2B5EF4-FFF2-40B4-BE49-F238E27FC236}">
              <a16:creationId xmlns="" xmlns:a16="http://schemas.microsoft.com/office/drawing/2014/main" id="{00000000-0008-0000-0400-00005C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79" name="TextBox 9378">
          <a:extLst>
            <a:ext uri="{FF2B5EF4-FFF2-40B4-BE49-F238E27FC236}">
              <a16:creationId xmlns="" xmlns:a16="http://schemas.microsoft.com/office/drawing/2014/main" id="{00000000-0008-0000-0400-00005D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80" name="TextBox 9379">
          <a:extLst>
            <a:ext uri="{FF2B5EF4-FFF2-40B4-BE49-F238E27FC236}">
              <a16:creationId xmlns="" xmlns:a16="http://schemas.microsoft.com/office/drawing/2014/main" id="{00000000-0008-0000-0400-00005E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81" name="TextBox 9380">
          <a:extLst>
            <a:ext uri="{FF2B5EF4-FFF2-40B4-BE49-F238E27FC236}">
              <a16:creationId xmlns="" xmlns:a16="http://schemas.microsoft.com/office/drawing/2014/main" id="{00000000-0008-0000-0400-00005F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82" name="TextBox 9381">
          <a:extLst>
            <a:ext uri="{FF2B5EF4-FFF2-40B4-BE49-F238E27FC236}">
              <a16:creationId xmlns="" xmlns:a16="http://schemas.microsoft.com/office/drawing/2014/main" id="{00000000-0008-0000-0400-000060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83" name="TextBox 9382">
          <a:extLst>
            <a:ext uri="{FF2B5EF4-FFF2-40B4-BE49-F238E27FC236}">
              <a16:creationId xmlns="" xmlns:a16="http://schemas.microsoft.com/office/drawing/2014/main" id="{00000000-0008-0000-0400-000061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84" name="TextBox 9383">
          <a:extLst>
            <a:ext uri="{FF2B5EF4-FFF2-40B4-BE49-F238E27FC236}">
              <a16:creationId xmlns="" xmlns:a16="http://schemas.microsoft.com/office/drawing/2014/main" id="{00000000-0008-0000-0400-000062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85" name="TextBox 9384">
          <a:extLst>
            <a:ext uri="{FF2B5EF4-FFF2-40B4-BE49-F238E27FC236}">
              <a16:creationId xmlns="" xmlns:a16="http://schemas.microsoft.com/office/drawing/2014/main" id="{00000000-0008-0000-0400-000063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86" name="TextBox 9385">
          <a:extLst>
            <a:ext uri="{FF2B5EF4-FFF2-40B4-BE49-F238E27FC236}">
              <a16:creationId xmlns="" xmlns:a16="http://schemas.microsoft.com/office/drawing/2014/main" id="{00000000-0008-0000-0400-000064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87" name="TextBox 9386">
          <a:extLst>
            <a:ext uri="{FF2B5EF4-FFF2-40B4-BE49-F238E27FC236}">
              <a16:creationId xmlns="" xmlns:a16="http://schemas.microsoft.com/office/drawing/2014/main" id="{00000000-0008-0000-0400-000065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88" name="TextBox 9387">
          <a:extLst>
            <a:ext uri="{FF2B5EF4-FFF2-40B4-BE49-F238E27FC236}">
              <a16:creationId xmlns="" xmlns:a16="http://schemas.microsoft.com/office/drawing/2014/main" id="{00000000-0008-0000-0400-000066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89" name="TextBox 9388">
          <a:extLst>
            <a:ext uri="{FF2B5EF4-FFF2-40B4-BE49-F238E27FC236}">
              <a16:creationId xmlns="" xmlns:a16="http://schemas.microsoft.com/office/drawing/2014/main" id="{00000000-0008-0000-0400-000067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90" name="TextBox 9389">
          <a:extLst>
            <a:ext uri="{FF2B5EF4-FFF2-40B4-BE49-F238E27FC236}">
              <a16:creationId xmlns="" xmlns:a16="http://schemas.microsoft.com/office/drawing/2014/main" id="{00000000-0008-0000-0400-000068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261702" cy="396840"/>
    <xdr:sp macro="" textlink="">
      <xdr:nvSpPr>
        <xdr:cNvPr id="9391" name="TextBox 9390">
          <a:extLst>
            <a:ext uri="{FF2B5EF4-FFF2-40B4-BE49-F238E27FC236}">
              <a16:creationId xmlns="" xmlns:a16="http://schemas.microsoft.com/office/drawing/2014/main" id="{00000000-0008-0000-0400-000069040000}"/>
            </a:ext>
          </a:extLst>
        </xdr:cNvPr>
        <xdr:cNvSpPr txBox="1"/>
      </xdr:nvSpPr>
      <xdr:spPr>
        <a:xfrm>
          <a:off x="1735791" y="9820275"/>
          <a:ext cx="261702" cy="396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392" name="TextBox 9391">
          <a:extLst>
            <a:ext uri="{FF2B5EF4-FFF2-40B4-BE49-F238E27FC236}">
              <a16:creationId xmlns="" xmlns:a16="http://schemas.microsoft.com/office/drawing/2014/main" id="{00000000-0008-0000-0400-00006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93" name="TextBox 9392">
          <a:extLst>
            <a:ext uri="{FF2B5EF4-FFF2-40B4-BE49-F238E27FC236}">
              <a16:creationId xmlns="" xmlns:a16="http://schemas.microsoft.com/office/drawing/2014/main" id="{00000000-0008-0000-0400-00006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394" name="TextBox 9393">
          <a:extLst>
            <a:ext uri="{FF2B5EF4-FFF2-40B4-BE49-F238E27FC236}">
              <a16:creationId xmlns="" xmlns:a16="http://schemas.microsoft.com/office/drawing/2014/main" id="{00000000-0008-0000-0400-00006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95" name="TextBox 9394">
          <a:extLst>
            <a:ext uri="{FF2B5EF4-FFF2-40B4-BE49-F238E27FC236}">
              <a16:creationId xmlns="" xmlns:a16="http://schemas.microsoft.com/office/drawing/2014/main" id="{00000000-0008-0000-0400-00006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396" name="TextBox 9395">
          <a:extLst>
            <a:ext uri="{FF2B5EF4-FFF2-40B4-BE49-F238E27FC236}">
              <a16:creationId xmlns="" xmlns:a16="http://schemas.microsoft.com/office/drawing/2014/main" id="{00000000-0008-0000-0400-00006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397" name="TextBox 9396">
          <a:extLst>
            <a:ext uri="{FF2B5EF4-FFF2-40B4-BE49-F238E27FC236}">
              <a16:creationId xmlns="" xmlns:a16="http://schemas.microsoft.com/office/drawing/2014/main" id="{00000000-0008-0000-0400-00006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398" name="TextBox 9397">
          <a:extLst>
            <a:ext uri="{FF2B5EF4-FFF2-40B4-BE49-F238E27FC236}">
              <a16:creationId xmlns="" xmlns:a16="http://schemas.microsoft.com/office/drawing/2014/main" id="{00000000-0008-0000-0400-00007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399" name="TextBox 9398">
          <a:extLst>
            <a:ext uri="{FF2B5EF4-FFF2-40B4-BE49-F238E27FC236}">
              <a16:creationId xmlns="" xmlns:a16="http://schemas.microsoft.com/office/drawing/2014/main" id="{00000000-0008-0000-0400-00007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00" name="TextBox 9399">
          <a:extLst>
            <a:ext uri="{FF2B5EF4-FFF2-40B4-BE49-F238E27FC236}">
              <a16:creationId xmlns="" xmlns:a16="http://schemas.microsoft.com/office/drawing/2014/main" id="{00000000-0008-0000-0400-00007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01" name="TextBox 9400">
          <a:extLst>
            <a:ext uri="{FF2B5EF4-FFF2-40B4-BE49-F238E27FC236}">
              <a16:creationId xmlns="" xmlns:a16="http://schemas.microsoft.com/office/drawing/2014/main" id="{00000000-0008-0000-0400-00007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02" name="TextBox 9401">
          <a:extLst>
            <a:ext uri="{FF2B5EF4-FFF2-40B4-BE49-F238E27FC236}">
              <a16:creationId xmlns="" xmlns:a16="http://schemas.microsoft.com/office/drawing/2014/main" id="{00000000-0008-0000-0400-00007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03" name="TextBox 9402">
          <a:extLst>
            <a:ext uri="{FF2B5EF4-FFF2-40B4-BE49-F238E27FC236}">
              <a16:creationId xmlns="" xmlns:a16="http://schemas.microsoft.com/office/drawing/2014/main" id="{00000000-0008-0000-0400-00007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04" name="TextBox 9403">
          <a:extLst>
            <a:ext uri="{FF2B5EF4-FFF2-40B4-BE49-F238E27FC236}">
              <a16:creationId xmlns="" xmlns:a16="http://schemas.microsoft.com/office/drawing/2014/main" id="{00000000-0008-0000-0400-00007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05" name="TextBox 9404">
          <a:extLst>
            <a:ext uri="{FF2B5EF4-FFF2-40B4-BE49-F238E27FC236}">
              <a16:creationId xmlns="" xmlns:a16="http://schemas.microsoft.com/office/drawing/2014/main" id="{00000000-0008-0000-0400-00007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06" name="TextBox 9405">
          <a:extLst>
            <a:ext uri="{FF2B5EF4-FFF2-40B4-BE49-F238E27FC236}">
              <a16:creationId xmlns="" xmlns:a16="http://schemas.microsoft.com/office/drawing/2014/main" id="{00000000-0008-0000-0400-00007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07" name="TextBox 9406">
          <a:extLst>
            <a:ext uri="{FF2B5EF4-FFF2-40B4-BE49-F238E27FC236}">
              <a16:creationId xmlns="" xmlns:a16="http://schemas.microsoft.com/office/drawing/2014/main" id="{00000000-0008-0000-0400-00007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08" name="TextBox 9407">
          <a:extLst>
            <a:ext uri="{FF2B5EF4-FFF2-40B4-BE49-F238E27FC236}">
              <a16:creationId xmlns="" xmlns:a16="http://schemas.microsoft.com/office/drawing/2014/main" id="{00000000-0008-0000-0400-00007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09" name="TextBox 9408">
          <a:extLst>
            <a:ext uri="{FF2B5EF4-FFF2-40B4-BE49-F238E27FC236}">
              <a16:creationId xmlns="" xmlns:a16="http://schemas.microsoft.com/office/drawing/2014/main" id="{00000000-0008-0000-0400-00007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10" name="TextBox 9409">
          <a:extLst>
            <a:ext uri="{FF2B5EF4-FFF2-40B4-BE49-F238E27FC236}">
              <a16:creationId xmlns="" xmlns:a16="http://schemas.microsoft.com/office/drawing/2014/main" id="{00000000-0008-0000-0400-00007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11" name="TextBox 9410">
          <a:extLst>
            <a:ext uri="{FF2B5EF4-FFF2-40B4-BE49-F238E27FC236}">
              <a16:creationId xmlns="" xmlns:a16="http://schemas.microsoft.com/office/drawing/2014/main" id="{00000000-0008-0000-0400-00007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12" name="TextBox 9411">
          <a:extLst>
            <a:ext uri="{FF2B5EF4-FFF2-40B4-BE49-F238E27FC236}">
              <a16:creationId xmlns="" xmlns:a16="http://schemas.microsoft.com/office/drawing/2014/main" id="{00000000-0008-0000-0400-00007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13" name="TextBox 9412">
          <a:extLst>
            <a:ext uri="{FF2B5EF4-FFF2-40B4-BE49-F238E27FC236}">
              <a16:creationId xmlns="" xmlns:a16="http://schemas.microsoft.com/office/drawing/2014/main" id="{00000000-0008-0000-0400-00007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14" name="TextBox 9413">
          <a:extLst>
            <a:ext uri="{FF2B5EF4-FFF2-40B4-BE49-F238E27FC236}">
              <a16:creationId xmlns="" xmlns:a16="http://schemas.microsoft.com/office/drawing/2014/main" id="{00000000-0008-0000-0400-00008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15" name="TextBox 9414">
          <a:extLst>
            <a:ext uri="{FF2B5EF4-FFF2-40B4-BE49-F238E27FC236}">
              <a16:creationId xmlns="" xmlns:a16="http://schemas.microsoft.com/office/drawing/2014/main" id="{00000000-0008-0000-0400-00008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16" name="TextBox 9415">
          <a:extLst>
            <a:ext uri="{FF2B5EF4-FFF2-40B4-BE49-F238E27FC236}">
              <a16:creationId xmlns="" xmlns:a16="http://schemas.microsoft.com/office/drawing/2014/main" id="{00000000-0008-0000-0400-00008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17" name="TextBox 9416">
          <a:extLst>
            <a:ext uri="{FF2B5EF4-FFF2-40B4-BE49-F238E27FC236}">
              <a16:creationId xmlns="" xmlns:a16="http://schemas.microsoft.com/office/drawing/2014/main" id="{00000000-0008-0000-0400-00008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18" name="TextBox 9417">
          <a:extLst>
            <a:ext uri="{FF2B5EF4-FFF2-40B4-BE49-F238E27FC236}">
              <a16:creationId xmlns="" xmlns:a16="http://schemas.microsoft.com/office/drawing/2014/main" id="{00000000-0008-0000-0400-00008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19" name="TextBox 9418">
          <a:extLst>
            <a:ext uri="{FF2B5EF4-FFF2-40B4-BE49-F238E27FC236}">
              <a16:creationId xmlns="" xmlns:a16="http://schemas.microsoft.com/office/drawing/2014/main" id="{00000000-0008-0000-0400-00008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20" name="TextBox 9419">
          <a:extLst>
            <a:ext uri="{FF2B5EF4-FFF2-40B4-BE49-F238E27FC236}">
              <a16:creationId xmlns="" xmlns:a16="http://schemas.microsoft.com/office/drawing/2014/main" id="{00000000-0008-0000-0400-00008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21" name="TextBox 9420">
          <a:extLst>
            <a:ext uri="{FF2B5EF4-FFF2-40B4-BE49-F238E27FC236}">
              <a16:creationId xmlns="" xmlns:a16="http://schemas.microsoft.com/office/drawing/2014/main" id="{00000000-0008-0000-0400-00008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22" name="TextBox 9421">
          <a:extLst>
            <a:ext uri="{FF2B5EF4-FFF2-40B4-BE49-F238E27FC236}">
              <a16:creationId xmlns="" xmlns:a16="http://schemas.microsoft.com/office/drawing/2014/main" id="{00000000-0008-0000-0400-00008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23" name="TextBox 9422">
          <a:extLst>
            <a:ext uri="{FF2B5EF4-FFF2-40B4-BE49-F238E27FC236}">
              <a16:creationId xmlns="" xmlns:a16="http://schemas.microsoft.com/office/drawing/2014/main" id="{00000000-0008-0000-0400-00008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24" name="TextBox 9423">
          <a:extLst>
            <a:ext uri="{FF2B5EF4-FFF2-40B4-BE49-F238E27FC236}">
              <a16:creationId xmlns="" xmlns:a16="http://schemas.microsoft.com/office/drawing/2014/main" id="{00000000-0008-0000-0400-00008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25" name="TextBox 9424">
          <a:extLst>
            <a:ext uri="{FF2B5EF4-FFF2-40B4-BE49-F238E27FC236}">
              <a16:creationId xmlns="" xmlns:a16="http://schemas.microsoft.com/office/drawing/2014/main" id="{00000000-0008-0000-0400-00008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26" name="TextBox 9425">
          <a:extLst>
            <a:ext uri="{FF2B5EF4-FFF2-40B4-BE49-F238E27FC236}">
              <a16:creationId xmlns="" xmlns:a16="http://schemas.microsoft.com/office/drawing/2014/main" id="{00000000-0008-0000-0400-00008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27" name="TextBox 9426">
          <a:extLst>
            <a:ext uri="{FF2B5EF4-FFF2-40B4-BE49-F238E27FC236}">
              <a16:creationId xmlns="" xmlns:a16="http://schemas.microsoft.com/office/drawing/2014/main" id="{00000000-0008-0000-0400-00008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28" name="TextBox 9427">
          <a:extLst>
            <a:ext uri="{FF2B5EF4-FFF2-40B4-BE49-F238E27FC236}">
              <a16:creationId xmlns="" xmlns:a16="http://schemas.microsoft.com/office/drawing/2014/main" id="{00000000-0008-0000-0400-00008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29" name="TextBox 9428">
          <a:extLst>
            <a:ext uri="{FF2B5EF4-FFF2-40B4-BE49-F238E27FC236}">
              <a16:creationId xmlns="" xmlns:a16="http://schemas.microsoft.com/office/drawing/2014/main" id="{00000000-0008-0000-0400-00008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30" name="TextBox 9429">
          <a:extLst>
            <a:ext uri="{FF2B5EF4-FFF2-40B4-BE49-F238E27FC236}">
              <a16:creationId xmlns="" xmlns:a16="http://schemas.microsoft.com/office/drawing/2014/main" id="{00000000-0008-0000-0400-00009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31" name="TextBox 9430">
          <a:extLst>
            <a:ext uri="{FF2B5EF4-FFF2-40B4-BE49-F238E27FC236}">
              <a16:creationId xmlns="" xmlns:a16="http://schemas.microsoft.com/office/drawing/2014/main" id="{00000000-0008-0000-0400-00009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32" name="TextBox 9431">
          <a:extLst>
            <a:ext uri="{FF2B5EF4-FFF2-40B4-BE49-F238E27FC236}">
              <a16:creationId xmlns="" xmlns:a16="http://schemas.microsoft.com/office/drawing/2014/main" id="{00000000-0008-0000-0400-00009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33" name="TextBox 9432">
          <a:extLst>
            <a:ext uri="{FF2B5EF4-FFF2-40B4-BE49-F238E27FC236}">
              <a16:creationId xmlns="" xmlns:a16="http://schemas.microsoft.com/office/drawing/2014/main" id="{00000000-0008-0000-0400-00009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34" name="TextBox 9433">
          <a:extLst>
            <a:ext uri="{FF2B5EF4-FFF2-40B4-BE49-F238E27FC236}">
              <a16:creationId xmlns="" xmlns:a16="http://schemas.microsoft.com/office/drawing/2014/main" id="{00000000-0008-0000-0400-00009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35" name="TextBox 9434">
          <a:extLst>
            <a:ext uri="{FF2B5EF4-FFF2-40B4-BE49-F238E27FC236}">
              <a16:creationId xmlns="" xmlns:a16="http://schemas.microsoft.com/office/drawing/2014/main" id="{00000000-0008-0000-0400-00009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36" name="TextBox 9435">
          <a:extLst>
            <a:ext uri="{FF2B5EF4-FFF2-40B4-BE49-F238E27FC236}">
              <a16:creationId xmlns="" xmlns:a16="http://schemas.microsoft.com/office/drawing/2014/main" id="{00000000-0008-0000-0400-00009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37" name="TextBox 9436">
          <a:extLst>
            <a:ext uri="{FF2B5EF4-FFF2-40B4-BE49-F238E27FC236}">
              <a16:creationId xmlns="" xmlns:a16="http://schemas.microsoft.com/office/drawing/2014/main" id="{00000000-0008-0000-0400-00009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38" name="TextBox 9437">
          <a:extLst>
            <a:ext uri="{FF2B5EF4-FFF2-40B4-BE49-F238E27FC236}">
              <a16:creationId xmlns="" xmlns:a16="http://schemas.microsoft.com/office/drawing/2014/main" id="{00000000-0008-0000-0400-00009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39" name="TextBox 9438">
          <a:extLst>
            <a:ext uri="{FF2B5EF4-FFF2-40B4-BE49-F238E27FC236}">
              <a16:creationId xmlns="" xmlns:a16="http://schemas.microsoft.com/office/drawing/2014/main" id="{00000000-0008-0000-0400-00009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40" name="TextBox 9439">
          <a:extLst>
            <a:ext uri="{FF2B5EF4-FFF2-40B4-BE49-F238E27FC236}">
              <a16:creationId xmlns="" xmlns:a16="http://schemas.microsoft.com/office/drawing/2014/main" id="{00000000-0008-0000-0400-00009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41" name="TextBox 9440">
          <a:extLst>
            <a:ext uri="{FF2B5EF4-FFF2-40B4-BE49-F238E27FC236}">
              <a16:creationId xmlns="" xmlns:a16="http://schemas.microsoft.com/office/drawing/2014/main" id="{00000000-0008-0000-0400-00009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42" name="TextBox 9441">
          <a:extLst>
            <a:ext uri="{FF2B5EF4-FFF2-40B4-BE49-F238E27FC236}">
              <a16:creationId xmlns="" xmlns:a16="http://schemas.microsoft.com/office/drawing/2014/main" id="{00000000-0008-0000-0400-00009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43" name="TextBox 9442">
          <a:extLst>
            <a:ext uri="{FF2B5EF4-FFF2-40B4-BE49-F238E27FC236}">
              <a16:creationId xmlns="" xmlns:a16="http://schemas.microsoft.com/office/drawing/2014/main" id="{00000000-0008-0000-0400-00009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44" name="TextBox 9443">
          <a:extLst>
            <a:ext uri="{FF2B5EF4-FFF2-40B4-BE49-F238E27FC236}">
              <a16:creationId xmlns="" xmlns:a16="http://schemas.microsoft.com/office/drawing/2014/main" id="{00000000-0008-0000-0400-00009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45" name="TextBox 9444">
          <a:extLst>
            <a:ext uri="{FF2B5EF4-FFF2-40B4-BE49-F238E27FC236}">
              <a16:creationId xmlns="" xmlns:a16="http://schemas.microsoft.com/office/drawing/2014/main" id="{00000000-0008-0000-0400-00009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46" name="TextBox 9445">
          <a:extLst>
            <a:ext uri="{FF2B5EF4-FFF2-40B4-BE49-F238E27FC236}">
              <a16:creationId xmlns="" xmlns:a16="http://schemas.microsoft.com/office/drawing/2014/main" id="{00000000-0008-0000-0400-0000A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47" name="TextBox 9446">
          <a:extLst>
            <a:ext uri="{FF2B5EF4-FFF2-40B4-BE49-F238E27FC236}">
              <a16:creationId xmlns="" xmlns:a16="http://schemas.microsoft.com/office/drawing/2014/main" id="{00000000-0008-0000-0400-0000A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48" name="TextBox 9447">
          <a:extLst>
            <a:ext uri="{FF2B5EF4-FFF2-40B4-BE49-F238E27FC236}">
              <a16:creationId xmlns="" xmlns:a16="http://schemas.microsoft.com/office/drawing/2014/main" id="{00000000-0008-0000-0400-0000A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49" name="TextBox 9448">
          <a:extLst>
            <a:ext uri="{FF2B5EF4-FFF2-40B4-BE49-F238E27FC236}">
              <a16:creationId xmlns="" xmlns:a16="http://schemas.microsoft.com/office/drawing/2014/main" id="{00000000-0008-0000-0400-0000A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50" name="TextBox 9449">
          <a:extLst>
            <a:ext uri="{FF2B5EF4-FFF2-40B4-BE49-F238E27FC236}">
              <a16:creationId xmlns="" xmlns:a16="http://schemas.microsoft.com/office/drawing/2014/main" id="{00000000-0008-0000-0400-0000A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51" name="TextBox 9450">
          <a:extLst>
            <a:ext uri="{FF2B5EF4-FFF2-40B4-BE49-F238E27FC236}">
              <a16:creationId xmlns="" xmlns:a16="http://schemas.microsoft.com/office/drawing/2014/main" id="{00000000-0008-0000-0400-0000A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52" name="TextBox 9451">
          <a:extLst>
            <a:ext uri="{FF2B5EF4-FFF2-40B4-BE49-F238E27FC236}">
              <a16:creationId xmlns="" xmlns:a16="http://schemas.microsoft.com/office/drawing/2014/main" id="{00000000-0008-0000-0400-0000A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53" name="TextBox 9452">
          <a:extLst>
            <a:ext uri="{FF2B5EF4-FFF2-40B4-BE49-F238E27FC236}">
              <a16:creationId xmlns="" xmlns:a16="http://schemas.microsoft.com/office/drawing/2014/main" id="{00000000-0008-0000-0400-0000A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54" name="TextBox 9453">
          <a:extLst>
            <a:ext uri="{FF2B5EF4-FFF2-40B4-BE49-F238E27FC236}">
              <a16:creationId xmlns="" xmlns:a16="http://schemas.microsoft.com/office/drawing/2014/main" id="{00000000-0008-0000-0400-0000A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55" name="TextBox 9454">
          <a:extLst>
            <a:ext uri="{FF2B5EF4-FFF2-40B4-BE49-F238E27FC236}">
              <a16:creationId xmlns="" xmlns:a16="http://schemas.microsoft.com/office/drawing/2014/main" id="{00000000-0008-0000-0400-0000A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56" name="TextBox 9455">
          <a:extLst>
            <a:ext uri="{FF2B5EF4-FFF2-40B4-BE49-F238E27FC236}">
              <a16:creationId xmlns="" xmlns:a16="http://schemas.microsoft.com/office/drawing/2014/main" id="{00000000-0008-0000-0400-0000A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57" name="TextBox 9456">
          <a:extLst>
            <a:ext uri="{FF2B5EF4-FFF2-40B4-BE49-F238E27FC236}">
              <a16:creationId xmlns="" xmlns:a16="http://schemas.microsoft.com/office/drawing/2014/main" id="{00000000-0008-0000-0400-0000A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58" name="TextBox 9457">
          <a:extLst>
            <a:ext uri="{FF2B5EF4-FFF2-40B4-BE49-F238E27FC236}">
              <a16:creationId xmlns="" xmlns:a16="http://schemas.microsoft.com/office/drawing/2014/main" id="{00000000-0008-0000-0400-0000A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59" name="TextBox 9458">
          <a:extLst>
            <a:ext uri="{FF2B5EF4-FFF2-40B4-BE49-F238E27FC236}">
              <a16:creationId xmlns="" xmlns:a16="http://schemas.microsoft.com/office/drawing/2014/main" id="{00000000-0008-0000-0400-0000A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60" name="TextBox 9459">
          <a:extLst>
            <a:ext uri="{FF2B5EF4-FFF2-40B4-BE49-F238E27FC236}">
              <a16:creationId xmlns="" xmlns:a16="http://schemas.microsoft.com/office/drawing/2014/main" id="{00000000-0008-0000-0400-0000A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61" name="TextBox 9460">
          <a:extLst>
            <a:ext uri="{FF2B5EF4-FFF2-40B4-BE49-F238E27FC236}">
              <a16:creationId xmlns="" xmlns:a16="http://schemas.microsoft.com/office/drawing/2014/main" id="{00000000-0008-0000-0400-0000A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62" name="TextBox 9461">
          <a:extLst>
            <a:ext uri="{FF2B5EF4-FFF2-40B4-BE49-F238E27FC236}">
              <a16:creationId xmlns="" xmlns:a16="http://schemas.microsoft.com/office/drawing/2014/main" id="{00000000-0008-0000-0400-0000B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63" name="TextBox 9462">
          <a:extLst>
            <a:ext uri="{FF2B5EF4-FFF2-40B4-BE49-F238E27FC236}">
              <a16:creationId xmlns="" xmlns:a16="http://schemas.microsoft.com/office/drawing/2014/main" id="{00000000-0008-0000-0400-0000B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64" name="TextBox 9463">
          <a:extLst>
            <a:ext uri="{FF2B5EF4-FFF2-40B4-BE49-F238E27FC236}">
              <a16:creationId xmlns="" xmlns:a16="http://schemas.microsoft.com/office/drawing/2014/main" id="{00000000-0008-0000-0400-0000B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65" name="TextBox 9464">
          <a:extLst>
            <a:ext uri="{FF2B5EF4-FFF2-40B4-BE49-F238E27FC236}">
              <a16:creationId xmlns="" xmlns:a16="http://schemas.microsoft.com/office/drawing/2014/main" id="{00000000-0008-0000-0400-0000B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66" name="TextBox 9465">
          <a:extLst>
            <a:ext uri="{FF2B5EF4-FFF2-40B4-BE49-F238E27FC236}">
              <a16:creationId xmlns="" xmlns:a16="http://schemas.microsoft.com/office/drawing/2014/main" id="{00000000-0008-0000-0400-0000B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67" name="TextBox 9466">
          <a:extLst>
            <a:ext uri="{FF2B5EF4-FFF2-40B4-BE49-F238E27FC236}">
              <a16:creationId xmlns="" xmlns:a16="http://schemas.microsoft.com/office/drawing/2014/main" id="{00000000-0008-0000-0400-0000B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68" name="TextBox 9467">
          <a:extLst>
            <a:ext uri="{FF2B5EF4-FFF2-40B4-BE49-F238E27FC236}">
              <a16:creationId xmlns="" xmlns:a16="http://schemas.microsoft.com/office/drawing/2014/main" id="{00000000-0008-0000-0400-0000B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69" name="TextBox 9468">
          <a:extLst>
            <a:ext uri="{FF2B5EF4-FFF2-40B4-BE49-F238E27FC236}">
              <a16:creationId xmlns="" xmlns:a16="http://schemas.microsoft.com/office/drawing/2014/main" id="{00000000-0008-0000-0400-0000B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70" name="TextBox 9469">
          <a:extLst>
            <a:ext uri="{FF2B5EF4-FFF2-40B4-BE49-F238E27FC236}">
              <a16:creationId xmlns="" xmlns:a16="http://schemas.microsoft.com/office/drawing/2014/main" id="{00000000-0008-0000-0400-0000B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71" name="TextBox 9470">
          <a:extLst>
            <a:ext uri="{FF2B5EF4-FFF2-40B4-BE49-F238E27FC236}">
              <a16:creationId xmlns="" xmlns:a16="http://schemas.microsoft.com/office/drawing/2014/main" id="{00000000-0008-0000-0400-0000B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72" name="TextBox 9471">
          <a:extLst>
            <a:ext uri="{FF2B5EF4-FFF2-40B4-BE49-F238E27FC236}">
              <a16:creationId xmlns="" xmlns:a16="http://schemas.microsoft.com/office/drawing/2014/main" id="{00000000-0008-0000-0400-0000B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73" name="TextBox 9472">
          <a:extLst>
            <a:ext uri="{FF2B5EF4-FFF2-40B4-BE49-F238E27FC236}">
              <a16:creationId xmlns="" xmlns:a16="http://schemas.microsoft.com/office/drawing/2014/main" id="{00000000-0008-0000-0400-0000B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74" name="TextBox 9473">
          <a:extLst>
            <a:ext uri="{FF2B5EF4-FFF2-40B4-BE49-F238E27FC236}">
              <a16:creationId xmlns="" xmlns:a16="http://schemas.microsoft.com/office/drawing/2014/main" id="{00000000-0008-0000-0400-0000B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75" name="TextBox 9474">
          <a:extLst>
            <a:ext uri="{FF2B5EF4-FFF2-40B4-BE49-F238E27FC236}">
              <a16:creationId xmlns="" xmlns:a16="http://schemas.microsoft.com/office/drawing/2014/main" id="{00000000-0008-0000-0400-0000B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76" name="TextBox 9475">
          <a:extLst>
            <a:ext uri="{FF2B5EF4-FFF2-40B4-BE49-F238E27FC236}">
              <a16:creationId xmlns="" xmlns:a16="http://schemas.microsoft.com/office/drawing/2014/main" id="{00000000-0008-0000-0400-0000B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77" name="TextBox 9476">
          <a:extLst>
            <a:ext uri="{FF2B5EF4-FFF2-40B4-BE49-F238E27FC236}">
              <a16:creationId xmlns="" xmlns:a16="http://schemas.microsoft.com/office/drawing/2014/main" id="{00000000-0008-0000-0400-0000B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78" name="TextBox 9477">
          <a:extLst>
            <a:ext uri="{FF2B5EF4-FFF2-40B4-BE49-F238E27FC236}">
              <a16:creationId xmlns="" xmlns:a16="http://schemas.microsoft.com/office/drawing/2014/main" id="{00000000-0008-0000-0400-0000C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79" name="TextBox 9478">
          <a:extLst>
            <a:ext uri="{FF2B5EF4-FFF2-40B4-BE49-F238E27FC236}">
              <a16:creationId xmlns="" xmlns:a16="http://schemas.microsoft.com/office/drawing/2014/main" id="{00000000-0008-0000-0400-0000C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80" name="TextBox 9479">
          <a:extLst>
            <a:ext uri="{FF2B5EF4-FFF2-40B4-BE49-F238E27FC236}">
              <a16:creationId xmlns="" xmlns:a16="http://schemas.microsoft.com/office/drawing/2014/main" id="{00000000-0008-0000-0400-0000C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81" name="TextBox 9480">
          <a:extLst>
            <a:ext uri="{FF2B5EF4-FFF2-40B4-BE49-F238E27FC236}">
              <a16:creationId xmlns="" xmlns:a16="http://schemas.microsoft.com/office/drawing/2014/main" id="{00000000-0008-0000-0400-0000C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82" name="TextBox 9481">
          <a:extLst>
            <a:ext uri="{FF2B5EF4-FFF2-40B4-BE49-F238E27FC236}">
              <a16:creationId xmlns="" xmlns:a16="http://schemas.microsoft.com/office/drawing/2014/main" id="{00000000-0008-0000-0400-0000C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83" name="TextBox 9482">
          <a:extLst>
            <a:ext uri="{FF2B5EF4-FFF2-40B4-BE49-F238E27FC236}">
              <a16:creationId xmlns="" xmlns:a16="http://schemas.microsoft.com/office/drawing/2014/main" id="{00000000-0008-0000-0400-0000C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84" name="TextBox 9483">
          <a:extLst>
            <a:ext uri="{FF2B5EF4-FFF2-40B4-BE49-F238E27FC236}">
              <a16:creationId xmlns="" xmlns:a16="http://schemas.microsoft.com/office/drawing/2014/main" id="{00000000-0008-0000-0400-0000C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85" name="TextBox 9484">
          <a:extLst>
            <a:ext uri="{FF2B5EF4-FFF2-40B4-BE49-F238E27FC236}">
              <a16:creationId xmlns="" xmlns:a16="http://schemas.microsoft.com/office/drawing/2014/main" id="{00000000-0008-0000-0400-0000C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86" name="TextBox 9485">
          <a:extLst>
            <a:ext uri="{FF2B5EF4-FFF2-40B4-BE49-F238E27FC236}">
              <a16:creationId xmlns="" xmlns:a16="http://schemas.microsoft.com/office/drawing/2014/main" id="{00000000-0008-0000-0400-0000C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87" name="TextBox 9486">
          <a:extLst>
            <a:ext uri="{FF2B5EF4-FFF2-40B4-BE49-F238E27FC236}">
              <a16:creationId xmlns="" xmlns:a16="http://schemas.microsoft.com/office/drawing/2014/main" id="{00000000-0008-0000-0400-0000C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88" name="TextBox 9487">
          <a:extLst>
            <a:ext uri="{FF2B5EF4-FFF2-40B4-BE49-F238E27FC236}">
              <a16:creationId xmlns="" xmlns:a16="http://schemas.microsoft.com/office/drawing/2014/main" id="{00000000-0008-0000-0400-0000C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89" name="TextBox 9488">
          <a:extLst>
            <a:ext uri="{FF2B5EF4-FFF2-40B4-BE49-F238E27FC236}">
              <a16:creationId xmlns="" xmlns:a16="http://schemas.microsoft.com/office/drawing/2014/main" id="{00000000-0008-0000-0400-0000C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90" name="TextBox 9489">
          <a:extLst>
            <a:ext uri="{FF2B5EF4-FFF2-40B4-BE49-F238E27FC236}">
              <a16:creationId xmlns="" xmlns:a16="http://schemas.microsoft.com/office/drawing/2014/main" id="{00000000-0008-0000-0400-0000C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91" name="TextBox 9490">
          <a:extLst>
            <a:ext uri="{FF2B5EF4-FFF2-40B4-BE49-F238E27FC236}">
              <a16:creationId xmlns="" xmlns:a16="http://schemas.microsoft.com/office/drawing/2014/main" id="{00000000-0008-0000-0400-0000C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492" name="TextBox 9491">
          <a:extLst>
            <a:ext uri="{FF2B5EF4-FFF2-40B4-BE49-F238E27FC236}">
              <a16:creationId xmlns="" xmlns:a16="http://schemas.microsoft.com/office/drawing/2014/main" id="{00000000-0008-0000-0400-0000C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93" name="TextBox 9492">
          <a:extLst>
            <a:ext uri="{FF2B5EF4-FFF2-40B4-BE49-F238E27FC236}">
              <a16:creationId xmlns="" xmlns:a16="http://schemas.microsoft.com/office/drawing/2014/main" id="{00000000-0008-0000-0400-0000C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494" name="TextBox 9493">
          <a:extLst>
            <a:ext uri="{FF2B5EF4-FFF2-40B4-BE49-F238E27FC236}">
              <a16:creationId xmlns="" xmlns:a16="http://schemas.microsoft.com/office/drawing/2014/main" id="{00000000-0008-0000-0400-0000D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495" name="TextBox 9494">
          <a:extLst>
            <a:ext uri="{FF2B5EF4-FFF2-40B4-BE49-F238E27FC236}">
              <a16:creationId xmlns="" xmlns:a16="http://schemas.microsoft.com/office/drawing/2014/main" id="{00000000-0008-0000-0400-0000D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496" name="TextBox 9495">
          <a:extLst>
            <a:ext uri="{FF2B5EF4-FFF2-40B4-BE49-F238E27FC236}">
              <a16:creationId xmlns="" xmlns:a16="http://schemas.microsoft.com/office/drawing/2014/main" id="{00000000-0008-0000-0400-0000D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97" name="TextBox 9496">
          <a:extLst>
            <a:ext uri="{FF2B5EF4-FFF2-40B4-BE49-F238E27FC236}">
              <a16:creationId xmlns="" xmlns:a16="http://schemas.microsoft.com/office/drawing/2014/main" id="{00000000-0008-0000-0400-0000D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498" name="TextBox 9497">
          <a:extLst>
            <a:ext uri="{FF2B5EF4-FFF2-40B4-BE49-F238E27FC236}">
              <a16:creationId xmlns="" xmlns:a16="http://schemas.microsoft.com/office/drawing/2014/main" id="{00000000-0008-0000-0400-0000D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499" name="TextBox 9498">
          <a:extLst>
            <a:ext uri="{FF2B5EF4-FFF2-40B4-BE49-F238E27FC236}">
              <a16:creationId xmlns="" xmlns:a16="http://schemas.microsoft.com/office/drawing/2014/main" id="{00000000-0008-0000-0400-0000D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00" name="TextBox 9499">
          <a:extLst>
            <a:ext uri="{FF2B5EF4-FFF2-40B4-BE49-F238E27FC236}">
              <a16:creationId xmlns="" xmlns:a16="http://schemas.microsoft.com/office/drawing/2014/main" id="{00000000-0008-0000-0400-0000D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01" name="TextBox 9500">
          <a:extLst>
            <a:ext uri="{FF2B5EF4-FFF2-40B4-BE49-F238E27FC236}">
              <a16:creationId xmlns="" xmlns:a16="http://schemas.microsoft.com/office/drawing/2014/main" id="{00000000-0008-0000-0400-0000D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02" name="TextBox 9501">
          <a:extLst>
            <a:ext uri="{FF2B5EF4-FFF2-40B4-BE49-F238E27FC236}">
              <a16:creationId xmlns="" xmlns:a16="http://schemas.microsoft.com/office/drawing/2014/main" id="{00000000-0008-0000-0400-0000D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03" name="TextBox 9502">
          <a:extLst>
            <a:ext uri="{FF2B5EF4-FFF2-40B4-BE49-F238E27FC236}">
              <a16:creationId xmlns="" xmlns:a16="http://schemas.microsoft.com/office/drawing/2014/main" id="{00000000-0008-0000-0400-0000D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04" name="TextBox 9503">
          <a:extLst>
            <a:ext uri="{FF2B5EF4-FFF2-40B4-BE49-F238E27FC236}">
              <a16:creationId xmlns="" xmlns:a16="http://schemas.microsoft.com/office/drawing/2014/main" id="{00000000-0008-0000-0400-0000D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05" name="TextBox 9504">
          <a:extLst>
            <a:ext uri="{FF2B5EF4-FFF2-40B4-BE49-F238E27FC236}">
              <a16:creationId xmlns="" xmlns:a16="http://schemas.microsoft.com/office/drawing/2014/main" id="{00000000-0008-0000-0400-0000D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06" name="TextBox 9505">
          <a:extLst>
            <a:ext uri="{FF2B5EF4-FFF2-40B4-BE49-F238E27FC236}">
              <a16:creationId xmlns="" xmlns:a16="http://schemas.microsoft.com/office/drawing/2014/main" id="{00000000-0008-0000-0400-0000D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07" name="TextBox 9506">
          <a:extLst>
            <a:ext uri="{FF2B5EF4-FFF2-40B4-BE49-F238E27FC236}">
              <a16:creationId xmlns="" xmlns:a16="http://schemas.microsoft.com/office/drawing/2014/main" id="{00000000-0008-0000-0400-0000D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08" name="TextBox 9507">
          <a:extLst>
            <a:ext uri="{FF2B5EF4-FFF2-40B4-BE49-F238E27FC236}">
              <a16:creationId xmlns="" xmlns:a16="http://schemas.microsoft.com/office/drawing/2014/main" id="{00000000-0008-0000-0400-0000D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09" name="TextBox 9508">
          <a:extLst>
            <a:ext uri="{FF2B5EF4-FFF2-40B4-BE49-F238E27FC236}">
              <a16:creationId xmlns="" xmlns:a16="http://schemas.microsoft.com/office/drawing/2014/main" id="{00000000-0008-0000-0400-0000D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10" name="TextBox 9509">
          <a:extLst>
            <a:ext uri="{FF2B5EF4-FFF2-40B4-BE49-F238E27FC236}">
              <a16:creationId xmlns="" xmlns:a16="http://schemas.microsoft.com/office/drawing/2014/main" id="{00000000-0008-0000-0400-0000E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11" name="TextBox 9510">
          <a:extLst>
            <a:ext uri="{FF2B5EF4-FFF2-40B4-BE49-F238E27FC236}">
              <a16:creationId xmlns="" xmlns:a16="http://schemas.microsoft.com/office/drawing/2014/main" id="{00000000-0008-0000-0400-0000E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12" name="TextBox 9511">
          <a:extLst>
            <a:ext uri="{FF2B5EF4-FFF2-40B4-BE49-F238E27FC236}">
              <a16:creationId xmlns="" xmlns:a16="http://schemas.microsoft.com/office/drawing/2014/main" id="{00000000-0008-0000-0400-0000E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13" name="TextBox 9512">
          <a:extLst>
            <a:ext uri="{FF2B5EF4-FFF2-40B4-BE49-F238E27FC236}">
              <a16:creationId xmlns="" xmlns:a16="http://schemas.microsoft.com/office/drawing/2014/main" id="{00000000-0008-0000-0400-0000E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14" name="TextBox 9513">
          <a:extLst>
            <a:ext uri="{FF2B5EF4-FFF2-40B4-BE49-F238E27FC236}">
              <a16:creationId xmlns="" xmlns:a16="http://schemas.microsoft.com/office/drawing/2014/main" id="{00000000-0008-0000-0400-0000E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15" name="TextBox 9514">
          <a:extLst>
            <a:ext uri="{FF2B5EF4-FFF2-40B4-BE49-F238E27FC236}">
              <a16:creationId xmlns="" xmlns:a16="http://schemas.microsoft.com/office/drawing/2014/main" id="{00000000-0008-0000-0400-0000E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16" name="TextBox 9515">
          <a:extLst>
            <a:ext uri="{FF2B5EF4-FFF2-40B4-BE49-F238E27FC236}">
              <a16:creationId xmlns="" xmlns:a16="http://schemas.microsoft.com/office/drawing/2014/main" id="{00000000-0008-0000-0400-0000E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17" name="TextBox 9516">
          <a:extLst>
            <a:ext uri="{FF2B5EF4-FFF2-40B4-BE49-F238E27FC236}">
              <a16:creationId xmlns="" xmlns:a16="http://schemas.microsoft.com/office/drawing/2014/main" id="{00000000-0008-0000-0400-0000E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18" name="TextBox 9517">
          <a:extLst>
            <a:ext uri="{FF2B5EF4-FFF2-40B4-BE49-F238E27FC236}">
              <a16:creationId xmlns="" xmlns:a16="http://schemas.microsoft.com/office/drawing/2014/main" id="{00000000-0008-0000-0400-0000E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19" name="TextBox 9518">
          <a:extLst>
            <a:ext uri="{FF2B5EF4-FFF2-40B4-BE49-F238E27FC236}">
              <a16:creationId xmlns="" xmlns:a16="http://schemas.microsoft.com/office/drawing/2014/main" id="{00000000-0008-0000-0400-0000E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20" name="TextBox 9519">
          <a:extLst>
            <a:ext uri="{FF2B5EF4-FFF2-40B4-BE49-F238E27FC236}">
              <a16:creationId xmlns="" xmlns:a16="http://schemas.microsoft.com/office/drawing/2014/main" id="{00000000-0008-0000-0400-0000E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21" name="TextBox 9520">
          <a:extLst>
            <a:ext uri="{FF2B5EF4-FFF2-40B4-BE49-F238E27FC236}">
              <a16:creationId xmlns="" xmlns:a16="http://schemas.microsoft.com/office/drawing/2014/main" id="{00000000-0008-0000-0400-0000E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22" name="TextBox 9521">
          <a:extLst>
            <a:ext uri="{FF2B5EF4-FFF2-40B4-BE49-F238E27FC236}">
              <a16:creationId xmlns="" xmlns:a16="http://schemas.microsoft.com/office/drawing/2014/main" id="{00000000-0008-0000-0400-0000E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23" name="TextBox 9522">
          <a:extLst>
            <a:ext uri="{FF2B5EF4-FFF2-40B4-BE49-F238E27FC236}">
              <a16:creationId xmlns="" xmlns:a16="http://schemas.microsoft.com/office/drawing/2014/main" id="{00000000-0008-0000-0400-0000E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24" name="TextBox 9523">
          <a:extLst>
            <a:ext uri="{FF2B5EF4-FFF2-40B4-BE49-F238E27FC236}">
              <a16:creationId xmlns="" xmlns:a16="http://schemas.microsoft.com/office/drawing/2014/main" id="{00000000-0008-0000-0400-0000E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25" name="TextBox 9524">
          <a:extLst>
            <a:ext uri="{FF2B5EF4-FFF2-40B4-BE49-F238E27FC236}">
              <a16:creationId xmlns="" xmlns:a16="http://schemas.microsoft.com/office/drawing/2014/main" id="{00000000-0008-0000-0400-0000E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26" name="TextBox 9525">
          <a:extLst>
            <a:ext uri="{FF2B5EF4-FFF2-40B4-BE49-F238E27FC236}">
              <a16:creationId xmlns="" xmlns:a16="http://schemas.microsoft.com/office/drawing/2014/main" id="{00000000-0008-0000-0400-0000F0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27" name="TextBox 9526">
          <a:extLst>
            <a:ext uri="{FF2B5EF4-FFF2-40B4-BE49-F238E27FC236}">
              <a16:creationId xmlns="" xmlns:a16="http://schemas.microsoft.com/office/drawing/2014/main" id="{00000000-0008-0000-0400-0000F1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28" name="TextBox 9527">
          <a:extLst>
            <a:ext uri="{FF2B5EF4-FFF2-40B4-BE49-F238E27FC236}">
              <a16:creationId xmlns="" xmlns:a16="http://schemas.microsoft.com/office/drawing/2014/main" id="{00000000-0008-0000-0400-0000F2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29" name="TextBox 9528">
          <a:extLst>
            <a:ext uri="{FF2B5EF4-FFF2-40B4-BE49-F238E27FC236}">
              <a16:creationId xmlns="" xmlns:a16="http://schemas.microsoft.com/office/drawing/2014/main" id="{00000000-0008-0000-0400-0000F3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30" name="TextBox 9529">
          <a:extLst>
            <a:ext uri="{FF2B5EF4-FFF2-40B4-BE49-F238E27FC236}">
              <a16:creationId xmlns="" xmlns:a16="http://schemas.microsoft.com/office/drawing/2014/main" id="{00000000-0008-0000-0400-0000F4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31" name="TextBox 9530">
          <a:extLst>
            <a:ext uri="{FF2B5EF4-FFF2-40B4-BE49-F238E27FC236}">
              <a16:creationId xmlns="" xmlns:a16="http://schemas.microsoft.com/office/drawing/2014/main" id="{00000000-0008-0000-0400-0000F5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32" name="TextBox 9531">
          <a:extLst>
            <a:ext uri="{FF2B5EF4-FFF2-40B4-BE49-F238E27FC236}">
              <a16:creationId xmlns="" xmlns:a16="http://schemas.microsoft.com/office/drawing/2014/main" id="{00000000-0008-0000-0400-0000F6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33" name="TextBox 9532">
          <a:extLst>
            <a:ext uri="{FF2B5EF4-FFF2-40B4-BE49-F238E27FC236}">
              <a16:creationId xmlns="" xmlns:a16="http://schemas.microsoft.com/office/drawing/2014/main" id="{00000000-0008-0000-0400-0000F7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34" name="TextBox 9533">
          <a:extLst>
            <a:ext uri="{FF2B5EF4-FFF2-40B4-BE49-F238E27FC236}">
              <a16:creationId xmlns="" xmlns:a16="http://schemas.microsoft.com/office/drawing/2014/main" id="{00000000-0008-0000-0400-0000F804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35" name="TextBox 9534">
          <a:extLst>
            <a:ext uri="{FF2B5EF4-FFF2-40B4-BE49-F238E27FC236}">
              <a16:creationId xmlns="" xmlns:a16="http://schemas.microsoft.com/office/drawing/2014/main" id="{00000000-0008-0000-0400-0000F904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225</xdr:row>
      <xdr:rowOff>0</xdr:rowOff>
    </xdr:from>
    <xdr:ext cx="175494" cy="311803"/>
    <xdr:sp macro="" textlink="">
      <xdr:nvSpPr>
        <xdr:cNvPr id="9536" name="TextBox 9535">
          <a:extLst>
            <a:ext uri="{FF2B5EF4-FFF2-40B4-BE49-F238E27FC236}">
              <a16:creationId xmlns="" xmlns:a16="http://schemas.microsoft.com/office/drawing/2014/main" id="{00000000-0008-0000-0400-0000FA040000}"/>
            </a:ext>
          </a:extLst>
        </xdr:cNvPr>
        <xdr:cNvSpPr txBox="1"/>
      </xdr:nvSpPr>
      <xdr:spPr>
        <a:xfrm>
          <a:off x="1651187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37" name="TextBox 9536">
          <a:extLst>
            <a:ext uri="{FF2B5EF4-FFF2-40B4-BE49-F238E27FC236}">
              <a16:creationId xmlns="" xmlns:a16="http://schemas.microsoft.com/office/drawing/2014/main" id="{00000000-0008-0000-0400-0000FB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225</xdr:row>
      <xdr:rowOff>0</xdr:rowOff>
    </xdr:from>
    <xdr:ext cx="175494" cy="311803"/>
    <xdr:sp macro="" textlink="">
      <xdr:nvSpPr>
        <xdr:cNvPr id="9538" name="TextBox 9537">
          <a:extLst>
            <a:ext uri="{FF2B5EF4-FFF2-40B4-BE49-F238E27FC236}">
              <a16:creationId xmlns="" xmlns:a16="http://schemas.microsoft.com/office/drawing/2014/main" id="{00000000-0008-0000-0400-0000FC040000}"/>
            </a:ext>
          </a:extLst>
        </xdr:cNvPr>
        <xdr:cNvSpPr txBox="1"/>
      </xdr:nvSpPr>
      <xdr:spPr>
        <a:xfrm>
          <a:off x="1622612" y="98202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39" name="TextBox 9538">
          <a:extLst>
            <a:ext uri="{FF2B5EF4-FFF2-40B4-BE49-F238E27FC236}">
              <a16:creationId xmlns="" xmlns:a16="http://schemas.microsoft.com/office/drawing/2014/main" id="{00000000-0008-0000-0400-0000FD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66257" cy="311803"/>
    <xdr:sp macro="" textlink="">
      <xdr:nvSpPr>
        <xdr:cNvPr id="9540" name="TextBox 9539">
          <a:extLst>
            <a:ext uri="{FF2B5EF4-FFF2-40B4-BE49-F238E27FC236}">
              <a16:creationId xmlns="" xmlns:a16="http://schemas.microsoft.com/office/drawing/2014/main" id="{00000000-0008-0000-0400-0000FE040000}"/>
            </a:ext>
          </a:extLst>
        </xdr:cNvPr>
        <xdr:cNvSpPr txBox="1"/>
      </xdr:nvSpPr>
      <xdr:spPr>
        <a:xfrm>
          <a:off x="1613087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66257" cy="311803"/>
    <xdr:sp macro="" textlink="">
      <xdr:nvSpPr>
        <xdr:cNvPr id="9541" name="TextBox 9540">
          <a:extLst>
            <a:ext uri="{FF2B5EF4-FFF2-40B4-BE49-F238E27FC236}">
              <a16:creationId xmlns="" xmlns:a16="http://schemas.microsoft.com/office/drawing/2014/main" id="{00000000-0008-0000-0400-0000FF040000}"/>
            </a:ext>
          </a:extLst>
        </xdr:cNvPr>
        <xdr:cNvSpPr txBox="1"/>
      </xdr:nvSpPr>
      <xdr:spPr>
        <a:xfrm>
          <a:off x="1735791" y="98202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225</xdr:row>
      <xdr:rowOff>0</xdr:rowOff>
    </xdr:from>
    <xdr:ext cx="184731" cy="283457"/>
    <xdr:sp macro="" textlink="">
      <xdr:nvSpPr>
        <xdr:cNvPr id="9542" name="TextBox 9541">
          <a:extLst>
            <a:ext uri="{FF2B5EF4-FFF2-40B4-BE49-F238E27FC236}">
              <a16:creationId xmlns="" xmlns:a16="http://schemas.microsoft.com/office/drawing/2014/main" id="{00000000-0008-0000-0400-000000050000}"/>
            </a:ext>
          </a:extLst>
        </xdr:cNvPr>
        <xdr:cNvSpPr txBox="1"/>
      </xdr:nvSpPr>
      <xdr:spPr>
        <a:xfrm>
          <a:off x="1613087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225</xdr:row>
      <xdr:rowOff>0</xdr:rowOff>
    </xdr:from>
    <xdr:ext cx="184731" cy="283457"/>
    <xdr:sp macro="" textlink="">
      <xdr:nvSpPr>
        <xdr:cNvPr id="9543" name="TextBox 9542">
          <a:extLst>
            <a:ext uri="{FF2B5EF4-FFF2-40B4-BE49-F238E27FC236}">
              <a16:creationId xmlns="" xmlns:a16="http://schemas.microsoft.com/office/drawing/2014/main" id="{00000000-0008-0000-0400-000001050000}"/>
            </a:ext>
          </a:extLst>
        </xdr:cNvPr>
        <xdr:cNvSpPr txBox="1"/>
      </xdr:nvSpPr>
      <xdr:spPr>
        <a:xfrm>
          <a:off x="1735791" y="98202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223</xdr:row>
      <xdr:rowOff>123265</xdr:rowOff>
    </xdr:from>
    <xdr:ext cx="184731" cy="255111"/>
    <xdr:sp macro="" textlink="">
      <xdr:nvSpPr>
        <xdr:cNvPr id="9544" name="TextBox 9543">
          <a:extLst>
            <a:ext uri="{FF2B5EF4-FFF2-40B4-BE49-F238E27FC236}">
              <a16:creationId xmlns="" xmlns:a16="http://schemas.microsoft.com/office/drawing/2014/main" id="{00000000-0008-0000-0400-0000C1050000}"/>
            </a:ext>
          </a:extLst>
        </xdr:cNvPr>
        <xdr:cNvSpPr txBox="1"/>
      </xdr:nvSpPr>
      <xdr:spPr>
        <a:xfrm>
          <a:off x="1735791" y="95815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381000</xdr:rowOff>
    </xdr:from>
    <xdr:ext cx="184731" cy="255111"/>
    <xdr:sp macro="" textlink="">
      <xdr:nvSpPr>
        <xdr:cNvPr id="9545" name="TextBox 9544">
          <a:extLst>
            <a:ext uri="{FF2B5EF4-FFF2-40B4-BE49-F238E27FC236}">
              <a16:creationId xmlns="" xmlns:a16="http://schemas.microsoft.com/office/drawing/2014/main" id="{00000000-0008-0000-0400-0000C2050000}"/>
            </a:ext>
          </a:extLst>
        </xdr:cNvPr>
        <xdr:cNvSpPr txBox="1"/>
      </xdr:nvSpPr>
      <xdr:spPr>
        <a:xfrm>
          <a:off x="1613087" y="9820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224</xdr:row>
      <xdr:rowOff>381000</xdr:rowOff>
    </xdr:from>
    <xdr:ext cx="184731" cy="255111"/>
    <xdr:sp macro="" textlink="">
      <xdr:nvSpPr>
        <xdr:cNvPr id="9546" name="TextBox 9545">
          <a:extLst>
            <a:ext uri="{FF2B5EF4-FFF2-40B4-BE49-F238E27FC236}">
              <a16:creationId xmlns="" xmlns:a16="http://schemas.microsoft.com/office/drawing/2014/main" id="{00000000-0008-0000-0400-0000C3050000}"/>
            </a:ext>
          </a:extLst>
        </xdr:cNvPr>
        <xdr:cNvSpPr txBox="1"/>
      </xdr:nvSpPr>
      <xdr:spPr>
        <a:xfrm>
          <a:off x="1613087" y="98202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223</xdr:row>
      <xdr:rowOff>123265</xdr:rowOff>
    </xdr:from>
    <xdr:ext cx="184731" cy="255111"/>
    <xdr:sp macro="" textlink="">
      <xdr:nvSpPr>
        <xdr:cNvPr id="9547" name="TextBox 9546">
          <a:extLst>
            <a:ext uri="{FF2B5EF4-FFF2-40B4-BE49-F238E27FC236}">
              <a16:creationId xmlns="" xmlns:a16="http://schemas.microsoft.com/office/drawing/2014/main" id="{00000000-0008-0000-0400-0000C4050000}"/>
            </a:ext>
          </a:extLst>
        </xdr:cNvPr>
        <xdr:cNvSpPr txBox="1"/>
      </xdr:nvSpPr>
      <xdr:spPr>
        <a:xfrm>
          <a:off x="1735791" y="958159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48" name="TextBox 9547">
          <a:extLst>
            <a:ext uri="{FF2B5EF4-FFF2-40B4-BE49-F238E27FC236}">
              <a16:creationId xmlns="" xmlns:a16="http://schemas.microsoft.com/office/drawing/2014/main" id="{00000000-0008-0000-0400-0000CD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49" name="TextBox 9548">
          <a:extLst>
            <a:ext uri="{FF2B5EF4-FFF2-40B4-BE49-F238E27FC236}">
              <a16:creationId xmlns="" xmlns:a16="http://schemas.microsoft.com/office/drawing/2014/main" id="{00000000-0008-0000-0400-0000CE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50" name="TextBox 9549">
          <a:extLst>
            <a:ext uri="{FF2B5EF4-FFF2-40B4-BE49-F238E27FC236}">
              <a16:creationId xmlns="" xmlns:a16="http://schemas.microsoft.com/office/drawing/2014/main" id="{00000000-0008-0000-0400-0000CF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51" name="TextBox 9550">
          <a:extLst>
            <a:ext uri="{FF2B5EF4-FFF2-40B4-BE49-F238E27FC236}">
              <a16:creationId xmlns="" xmlns:a16="http://schemas.microsoft.com/office/drawing/2014/main" id="{00000000-0008-0000-0400-0000D0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52" name="TextBox 9551">
          <a:extLst>
            <a:ext uri="{FF2B5EF4-FFF2-40B4-BE49-F238E27FC236}">
              <a16:creationId xmlns="" xmlns:a16="http://schemas.microsoft.com/office/drawing/2014/main" id="{00000000-0008-0000-0400-0000D1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53" name="TextBox 9552">
          <a:extLst>
            <a:ext uri="{FF2B5EF4-FFF2-40B4-BE49-F238E27FC236}">
              <a16:creationId xmlns="" xmlns:a16="http://schemas.microsoft.com/office/drawing/2014/main" id="{00000000-0008-0000-0400-0000D2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54" name="TextBox 9553">
          <a:extLst>
            <a:ext uri="{FF2B5EF4-FFF2-40B4-BE49-F238E27FC236}">
              <a16:creationId xmlns="" xmlns:a16="http://schemas.microsoft.com/office/drawing/2014/main" id="{00000000-0008-0000-0400-0000D3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55" name="TextBox 9554">
          <a:extLst>
            <a:ext uri="{FF2B5EF4-FFF2-40B4-BE49-F238E27FC236}">
              <a16:creationId xmlns="" xmlns:a16="http://schemas.microsoft.com/office/drawing/2014/main" id="{00000000-0008-0000-0400-0000D4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56" name="TextBox 9555">
          <a:extLst>
            <a:ext uri="{FF2B5EF4-FFF2-40B4-BE49-F238E27FC236}">
              <a16:creationId xmlns="" xmlns:a16="http://schemas.microsoft.com/office/drawing/2014/main" id="{00000000-0008-0000-0400-0000D5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57" name="TextBox 9556">
          <a:extLst>
            <a:ext uri="{FF2B5EF4-FFF2-40B4-BE49-F238E27FC236}">
              <a16:creationId xmlns="" xmlns:a16="http://schemas.microsoft.com/office/drawing/2014/main" id="{00000000-0008-0000-0400-0000D6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58" name="TextBox 9557">
          <a:extLst>
            <a:ext uri="{FF2B5EF4-FFF2-40B4-BE49-F238E27FC236}">
              <a16:creationId xmlns="" xmlns:a16="http://schemas.microsoft.com/office/drawing/2014/main" id="{00000000-0008-0000-0400-0000D7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59" name="TextBox 9558">
          <a:extLst>
            <a:ext uri="{FF2B5EF4-FFF2-40B4-BE49-F238E27FC236}">
              <a16:creationId xmlns="" xmlns:a16="http://schemas.microsoft.com/office/drawing/2014/main" id="{00000000-0008-0000-0400-0000D8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60" name="TextBox 9559">
          <a:extLst>
            <a:ext uri="{FF2B5EF4-FFF2-40B4-BE49-F238E27FC236}">
              <a16:creationId xmlns="" xmlns:a16="http://schemas.microsoft.com/office/drawing/2014/main" id="{00000000-0008-0000-0400-0000D9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61" name="TextBox 9560">
          <a:extLst>
            <a:ext uri="{FF2B5EF4-FFF2-40B4-BE49-F238E27FC236}">
              <a16:creationId xmlns="" xmlns:a16="http://schemas.microsoft.com/office/drawing/2014/main" id="{00000000-0008-0000-0400-0000DA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62" name="TextBox 9561">
          <a:extLst>
            <a:ext uri="{FF2B5EF4-FFF2-40B4-BE49-F238E27FC236}">
              <a16:creationId xmlns="" xmlns:a16="http://schemas.microsoft.com/office/drawing/2014/main" id="{00000000-0008-0000-0400-0000DB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63" name="TextBox 9562">
          <a:extLst>
            <a:ext uri="{FF2B5EF4-FFF2-40B4-BE49-F238E27FC236}">
              <a16:creationId xmlns="" xmlns:a16="http://schemas.microsoft.com/office/drawing/2014/main" id="{00000000-0008-0000-0400-0000DC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64" name="TextBox 9563">
          <a:extLst>
            <a:ext uri="{FF2B5EF4-FFF2-40B4-BE49-F238E27FC236}">
              <a16:creationId xmlns="" xmlns:a16="http://schemas.microsoft.com/office/drawing/2014/main" id="{00000000-0008-0000-0400-0000DD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65" name="TextBox 9564">
          <a:extLst>
            <a:ext uri="{FF2B5EF4-FFF2-40B4-BE49-F238E27FC236}">
              <a16:creationId xmlns="" xmlns:a16="http://schemas.microsoft.com/office/drawing/2014/main" id="{00000000-0008-0000-0400-0000DE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66" name="TextBox 9565">
          <a:extLst>
            <a:ext uri="{FF2B5EF4-FFF2-40B4-BE49-F238E27FC236}">
              <a16:creationId xmlns="" xmlns:a16="http://schemas.microsoft.com/office/drawing/2014/main" id="{00000000-0008-0000-0400-0000DF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67" name="TextBox 9566">
          <a:extLst>
            <a:ext uri="{FF2B5EF4-FFF2-40B4-BE49-F238E27FC236}">
              <a16:creationId xmlns="" xmlns:a16="http://schemas.microsoft.com/office/drawing/2014/main" id="{00000000-0008-0000-0400-0000E0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68" name="TextBox 9567">
          <a:extLst>
            <a:ext uri="{FF2B5EF4-FFF2-40B4-BE49-F238E27FC236}">
              <a16:creationId xmlns="" xmlns:a16="http://schemas.microsoft.com/office/drawing/2014/main" id="{00000000-0008-0000-0400-0000E1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69" name="TextBox 9568">
          <a:extLst>
            <a:ext uri="{FF2B5EF4-FFF2-40B4-BE49-F238E27FC236}">
              <a16:creationId xmlns="" xmlns:a16="http://schemas.microsoft.com/office/drawing/2014/main" id="{00000000-0008-0000-0400-0000E2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70" name="TextBox 9569">
          <a:extLst>
            <a:ext uri="{FF2B5EF4-FFF2-40B4-BE49-F238E27FC236}">
              <a16:creationId xmlns="" xmlns:a16="http://schemas.microsoft.com/office/drawing/2014/main" id="{00000000-0008-0000-0400-0000E3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71" name="TextBox 9570">
          <a:extLst>
            <a:ext uri="{FF2B5EF4-FFF2-40B4-BE49-F238E27FC236}">
              <a16:creationId xmlns="" xmlns:a16="http://schemas.microsoft.com/office/drawing/2014/main" id="{00000000-0008-0000-0400-0000E4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72" name="TextBox 9571">
          <a:extLst>
            <a:ext uri="{FF2B5EF4-FFF2-40B4-BE49-F238E27FC236}">
              <a16:creationId xmlns="" xmlns:a16="http://schemas.microsoft.com/office/drawing/2014/main" id="{00000000-0008-0000-0400-0000E5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73" name="TextBox 9572">
          <a:extLst>
            <a:ext uri="{FF2B5EF4-FFF2-40B4-BE49-F238E27FC236}">
              <a16:creationId xmlns="" xmlns:a16="http://schemas.microsoft.com/office/drawing/2014/main" id="{00000000-0008-0000-0400-0000E6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74" name="TextBox 9573">
          <a:extLst>
            <a:ext uri="{FF2B5EF4-FFF2-40B4-BE49-F238E27FC236}">
              <a16:creationId xmlns="" xmlns:a16="http://schemas.microsoft.com/office/drawing/2014/main" id="{00000000-0008-0000-0400-0000E7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75" name="TextBox 9574">
          <a:extLst>
            <a:ext uri="{FF2B5EF4-FFF2-40B4-BE49-F238E27FC236}">
              <a16:creationId xmlns="" xmlns:a16="http://schemas.microsoft.com/office/drawing/2014/main" id="{00000000-0008-0000-0400-0000E8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76" name="TextBox 9575">
          <a:extLst>
            <a:ext uri="{FF2B5EF4-FFF2-40B4-BE49-F238E27FC236}">
              <a16:creationId xmlns="" xmlns:a16="http://schemas.microsoft.com/office/drawing/2014/main" id="{00000000-0008-0000-0400-0000E9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77" name="TextBox 9576">
          <a:extLst>
            <a:ext uri="{FF2B5EF4-FFF2-40B4-BE49-F238E27FC236}">
              <a16:creationId xmlns="" xmlns:a16="http://schemas.microsoft.com/office/drawing/2014/main" id="{00000000-0008-0000-0400-0000EA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78" name="TextBox 9577">
          <a:extLst>
            <a:ext uri="{FF2B5EF4-FFF2-40B4-BE49-F238E27FC236}">
              <a16:creationId xmlns="" xmlns:a16="http://schemas.microsoft.com/office/drawing/2014/main" id="{00000000-0008-0000-0400-0000EB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79" name="TextBox 9578">
          <a:extLst>
            <a:ext uri="{FF2B5EF4-FFF2-40B4-BE49-F238E27FC236}">
              <a16:creationId xmlns="" xmlns:a16="http://schemas.microsoft.com/office/drawing/2014/main" id="{00000000-0008-0000-0400-0000EC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80" name="TextBox 9579">
          <a:extLst>
            <a:ext uri="{FF2B5EF4-FFF2-40B4-BE49-F238E27FC236}">
              <a16:creationId xmlns="" xmlns:a16="http://schemas.microsoft.com/office/drawing/2014/main" id="{00000000-0008-0000-0400-0000ED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81" name="TextBox 9580">
          <a:extLst>
            <a:ext uri="{FF2B5EF4-FFF2-40B4-BE49-F238E27FC236}">
              <a16:creationId xmlns="" xmlns:a16="http://schemas.microsoft.com/office/drawing/2014/main" id="{00000000-0008-0000-0400-0000EE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82" name="TextBox 9581">
          <a:extLst>
            <a:ext uri="{FF2B5EF4-FFF2-40B4-BE49-F238E27FC236}">
              <a16:creationId xmlns="" xmlns:a16="http://schemas.microsoft.com/office/drawing/2014/main" id="{00000000-0008-0000-0400-0000EF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83" name="TextBox 9582">
          <a:extLst>
            <a:ext uri="{FF2B5EF4-FFF2-40B4-BE49-F238E27FC236}">
              <a16:creationId xmlns="" xmlns:a16="http://schemas.microsoft.com/office/drawing/2014/main" id="{00000000-0008-0000-0400-0000F0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84" name="TextBox 9583">
          <a:extLst>
            <a:ext uri="{FF2B5EF4-FFF2-40B4-BE49-F238E27FC236}">
              <a16:creationId xmlns="" xmlns:a16="http://schemas.microsoft.com/office/drawing/2014/main" id="{00000000-0008-0000-0400-0000F1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85" name="TextBox 9584">
          <a:extLst>
            <a:ext uri="{FF2B5EF4-FFF2-40B4-BE49-F238E27FC236}">
              <a16:creationId xmlns="" xmlns:a16="http://schemas.microsoft.com/office/drawing/2014/main" id="{00000000-0008-0000-0400-0000F2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86" name="TextBox 9585">
          <a:extLst>
            <a:ext uri="{FF2B5EF4-FFF2-40B4-BE49-F238E27FC236}">
              <a16:creationId xmlns="" xmlns:a16="http://schemas.microsoft.com/office/drawing/2014/main" id="{00000000-0008-0000-0400-0000F3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87" name="TextBox 9586">
          <a:extLst>
            <a:ext uri="{FF2B5EF4-FFF2-40B4-BE49-F238E27FC236}">
              <a16:creationId xmlns="" xmlns:a16="http://schemas.microsoft.com/office/drawing/2014/main" id="{00000000-0008-0000-0400-0000F4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88" name="TextBox 9587">
          <a:extLst>
            <a:ext uri="{FF2B5EF4-FFF2-40B4-BE49-F238E27FC236}">
              <a16:creationId xmlns="" xmlns:a16="http://schemas.microsoft.com/office/drawing/2014/main" id="{00000000-0008-0000-0400-0000F5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89" name="TextBox 9588">
          <a:extLst>
            <a:ext uri="{FF2B5EF4-FFF2-40B4-BE49-F238E27FC236}">
              <a16:creationId xmlns="" xmlns:a16="http://schemas.microsoft.com/office/drawing/2014/main" id="{00000000-0008-0000-0400-0000F6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90" name="TextBox 9589">
          <a:extLst>
            <a:ext uri="{FF2B5EF4-FFF2-40B4-BE49-F238E27FC236}">
              <a16:creationId xmlns="" xmlns:a16="http://schemas.microsoft.com/office/drawing/2014/main" id="{00000000-0008-0000-0400-0000F7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91" name="TextBox 9590">
          <a:extLst>
            <a:ext uri="{FF2B5EF4-FFF2-40B4-BE49-F238E27FC236}">
              <a16:creationId xmlns="" xmlns:a16="http://schemas.microsoft.com/office/drawing/2014/main" id="{00000000-0008-0000-0400-0000F8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592" name="TextBox 9591">
          <a:extLst>
            <a:ext uri="{FF2B5EF4-FFF2-40B4-BE49-F238E27FC236}">
              <a16:creationId xmlns="" xmlns:a16="http://schemas.microsoft.com/office/drawing/2014/main" id="{00000000-0008-0000-0400-0000F905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93" name="TextBox 9592">
          <a:extLst>
            <a:ext uri="{FF2B5EF4-FFF2-40B4-BE49-F238E27FC236}">
              <a16:creationId xmlns="" xmlns:a16="http://schemas.microsoft.com/office/drawing/2014/main" id="{00000000-0008-0000-0400-0000FA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594" name="TextBox 9593">
          <a:extLst>
            <a:ext uri="{FF2B5EF4-FFF2-40B4-BE49-F238E27FC236}">
              <a16:creationId xmlns="" xmlns:a16="http://schemas.microsoft.com/office/drawing/2014/main" id="{00000000-0008-0000-0400-0000FB05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595" name="TextBox 9594">
          <a:extLst>
            <a:ext uri="{FF2B5EF4-FFF2-40B4-BE49-F238E27FC236}">
              <a16:creationId xmlns="" xmlns:a16="http://schemas.microsoft.com/office/drawing/2014/main" id="{00000000-0008-0000-0400-0000FC05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596" name="TextBox 9595">
          <a:extLst>
            <a:ext uri="{FF2B5EF4-FFF2-40B4-BE49-F238E27FC236}">
              <a16:creationId xmlns="" xmlns:a16="http://schemas.microsoft.com/office/drawing/2014/main" id="{00000000-0008-0000-0400-0000FD050000}"/>
            </a:ext>
          </a:extLst>
        </xdr:cNvPr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97" name="TextBox 9596">
          <a:extLst>
            <a:ext uri="{FF2B5EF4-FFF2-40B4-BE49-F238E27FC236}">
              <a16:creationId xmlns="" xmlns:a16="http://schemas.microsoft.com/office/drawing/2014/main" id="{00000000-0008-0000-0400-0000FE05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598" name="TextBox 9597">
          <a:extLst>
            <a:ext uri="{FF2B5EF4-FFF2-40B4-BE49-F238E27FC236}">
              <a16:creationId xmlns="" xmlns:a16="http://schemas.microsoft.com/office/drawing/2014/main" id="{00000000-0008-0000-0400-0000FF050000}"/>
            </a:ext>
          </a:extLst>
        </xdr:cNvPr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599" name="TextBox 9598">
          <a:extLst>
            <a:ext uri="{FF2B5EF4-FFF2-40B4-BE49-F238E27FC236}">
              <a16:creationId xmlns="" xmlns:a16="http://schemas.microsoft.com/office/drawing/2014/main" id="{00000000-0008-0000-0400-00000006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600" name="TextBox 9599">
          <a:extLst>
            <a:ext uri="{FF2B5EF4-FFF2-40B4-BE49-F238E27FC236}">
              <a16:creationId xmlns="" xmlns:a16="http://schemas.microsoft.com/office/drawing/2014/main" id="{00000000-0008-0000-0400-000001060000}"/>
            </a:ext>
          </a:extLst>
        </xdr:cNvPr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601" name="TextBox 9600">
          <a:extLst>
            <a:ext uri="{FF2B5EF4-FFF2-40B4-BE49-F238E27FC236}">
              <a16:creationId xmlns="" xmlns:a16="http://schemas.microsoft.com/office/drawing/2014/main" id="{00000000-0008-0000-0400-000002060000}"/>
            </a:ext>
          </a:extLst>
        </xdr:cNvPr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602" name="TextBox 9601">
          <a:extLst>
            <a:ext uri="{FF2B5EF4-FFF2-40B4-BE49-F238E27FC236}">
              <a16:creationId xmlns="" xmlns:a16="http://schemas.microsoft.com/office/drawing/2014/main" id="{00000000-0008-0000-0400-000003060000}"/>
            </a:ext>
          </a:extLst>
        </xdr:cNvPr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603" name="TextBox 9602">
          <a:extLst>
            <a:ext uri="{FF2B5EF4-FFF2-40B4-BE49-F238E27FC236}">
              <a16:creationId xmlns="" xmlns:a16="http://schemas.microsoft.com/office/drawing/2014/main" id="{00000000-0008-0000-0400-000004060000}"/>
            </a:ext>
          </a:extLst>
        </xdr:cNvPr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209</xdr:row>
      <xdr:rowOff>0</xdr:rowOff>
    </xdr:from>
    <xdr:ext cx="175494" cy="311803"/>
    <xdr:sp macro="" textlink="">
      <xdr:nvSpPr>
        <xdr:cNvPr id="9604" name="TextBox 9603"/>
        <xdr:cNvSpPr txBox="1"/>
      </xdr:nvSpPr>
      <xdr:spPr>
        <a:xfrm>
          <a:off x="1651187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605" name="TextBox 9604"/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209</xdr:row>
      <xdr:rowOff>0</xdr:rowOff>
    </xdr:from>
    <xdr:ext cx="175494" cy="311803"/>
    <xdr:sp macro="" textlink="">
      <xdr:nvSpPr>
        <xdr:cNvPr id="9606" name="TextBox 9605"/>
        <xdr:cNvSpPr txBox="1"/>
      </xdr:nvSpPr>
      <xdr:spPr>
        <a:xfrm>
          <a:off x="1622612" y="692467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607" name="TextBox 9606"/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66257" cy="311803"/>
    <xdr:sp macro="" textlink="">
      <xdr:nvSpPr>
        <xdr:cNvPr id="9608" name="TextBox 9607"/>
        <xdr:cNvSpPr txBox="1"/>
      </xdr:nvSpPr>
      <xdr:spPr>
        <a:xfrm>
          <a:off x="1613087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66257" cy="311803"/>
    <xdr:sp macro="" textlink="">
      <xdr:nvSpPr>
        <xdr:cNvPr id="9609" name="TextBox 9608"/>
        <xdr:cNvSpPr txBox="1"/>
      </xdr:nvSpPr>
      <xdr:spPr>
        <a:xfrm>
          <a:off x="1735791" y="692467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209</xdr:row>
      <xdr:rowOff>0</xdr:rowOff>
    </xdr:from>
    <xdr:ext cx="184731" cy="283457"/>
    <xdr:sp macro="" textlink="">
      <xdr:nvSpPr>
        <xdr:cNvPr id="9610" name="TextBox 9609"/>
        <xdr:cNvSpPr txBox="1"/>
      </xdr:nvSpPr>
      <xdr:spPr>
        <a:xfrm>
          <a:off x="1613087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209</xdr:row>
      <xdr:rowOff>0</xdr:rowOff>
    </xdr:from>
    <xdr:ext cx="184731" cy="283457"/>
    <xdr:sp macro="" textlink="">
      <xdr:nvSpPr>
        <xdr:cNvPr id="9611" name="TextBox 9610"/>
        <xdr:cNvSpPr txBox="1"/>
      </xdr:nvSpPr>
      <xdr:spPr>
        <a:xfrm>
          <a:off x="1735791" y="6924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1289237</xdr:colOff>
      <xdr:row>211</xdr:row>
      <xdr:rowOff>0</xdr:rowOff>
    </xdr:from>
    <xdr:ext cx="175494" cy="311803"/>
    <xdr:sp macro="" textlink="">
      <xdr:nvSpPr>
        <xdr:cNvPr id="9612" name="TextBox 9611">
          <a:extLst>
            <a:ext uri="{FF2B5EF4-FFF2-40B4-BE49-F238E27FC236}">
              <a16:creationId xmlns="" xmlns:a16="http://schemas.microsoft.com/office/drawing/2014/main" id="{00000000-0008-0000-0400-0000C5050000}"/>
            </a:ext>
          </a:extLst>
        </xdr:cNvPr>
        <xdr:cNvSpPr txBox="1"/>
      </xdr:nvSpPr>
      <xdr:spPr>
        <a:xfrm>
          <a:off x="1651187" y="7286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211</xdr:row>
      <xdr:rowOff>0</xdr:rowOff>
    </xdr:from>
    <xdr:ext cx="166257" cy="311803"/>
    <xdr:sp macro="" textlink="">
      <xdr:nvSpPr>
        <xdr:cNvPr id="9613" name="TextBox 9612">
          <a:extLst>
            <a:ext uri="{FF2B5EF4-FFF2-40B4-BE49-F238E27FC236}">
              <a16:creationId xmlns="" xmlns:a16="http://schemas.microsoft.com/office/drawing/2014/main" id="{00000000-0008-0000-0400-0000C6050000}"/>
            </a:ext>
          </a:extLst>
        </xdr:cNvPr>
        <xdr:cNvSpPr txBox="1"/>
      </xdr:nvSpPr>
      <xdr:spPr>
        <a:xfrm>
          <a:off x="1735791" y="7286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1260662</xdr:colOff>
      <xdr:row>211</xdr:row>
      <xdr:rowOff>0</xdr:rowOff>
    </xdr:from>
    <xdr:ext cx="175494" cy="311803"/>
    <xdr:sp macro="" textlink="">
      <xdr:nvSpPr>
        <xdr:cNvPr id="9614" name="TextBox 9613">
          <a:extLst>
            <a:ext uri="{FF2B5EF4-FFF2-40B4-BE49-F238E27FC236}">
              <a16:creationId xmlns="" xmlns:a16="http://schemas.microsoft.com/office/drawing/2014/main" id="{00000000-0008-0000-0400-0000C7050000}"/>
            </a:ext>
          </a:extLst>
        </xdr:cNvPr>
        <xdr:cNvSpPr txBox="1"/>
      </xdr:nvSpPr>
      <xdr:spPr>
        <a:xfrm>
          <a:off x="1622612" y="7286625"/>
          <a:ext cx="175494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211</xdr:row>
      <xdr:rowOff>0</xdr:rowOff>
    </xdr:from>
    <xdr:ext cx="166257" cy="311803"/>
    <xdr:sp macro="" textlink="">
      <xdr:nvSpPr>
        <xdr:cNvPr id="9615" name="TextBox 9614">
          <a:extLst>
            <a:ext uri="{FF2B5EF4-FFF2-40B4-BE49-F238E27FC236}">
              <a16:creationId xmlns="" xmlns:a16="http://schemas.microsoft.com/office/drawing/2014/main" id="{00000000-0008-0000-0400-0000C8050000}"/>
            </a:ext>
          </a:extLst>
        </xdr:cNvPr>
        <xdr:cNvSpPr txBox="1"/>
      </xdr:nvSpPr>
      <xdr:spPr>
        <a:xfrm>
          <a:off x="1735791" y="7286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211</xdr:row>
      <xdr:rowOff>0</xdr:rowOff>
    </xdr:from>
    <xdr:ext cx="166257" cy="311803"/>
    <xdr:sp macro="" textlink="">
      <xdr:nvSpPr>
        <xdr:cNvPr id="9616" name="TextBox 9615">
          <a:extLst>
            <a:ext uri="{FF2B5EF4-FFF2-40B4-BE49-F238E27FC236}">
              <a16:creationId xmlns="" xmlns:a16="http://schemas.microsoft.com/office/drawing/2014/main" id="{00000000-0008-0000-0400-0000C9050000}"/>
            </a:ext>
          </a:extLst>
        </xdr:cNvPr>
        <xdr:cNvSpPr txBox="1"/>
      </xdr:nvSpPr>
      <xdr:spPr>
        <a:xfrm>
          <a:off x="1613087" y="7286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211</xdr:row>
      <xdr:rowOff>0</xdr:rowOff>
    </xdr:from>
    <xdr:ext cx="166257" cy="311803"/>
    <xdr:sp macro="" textlink="">
      <xdr:nvSpPr>
        <xdr:cNvPr id="9617" name="TextBox 9616">
          <a:extLst>
            <a:ext uri="{FF2B5EF4-FFF2-40B4-BE49-F238E27FC236}">
              <a16:creationId xmlns="" xmlns:a16="http://schemas.microsoft.com/office/drawing/2014/main" id="{00000000-0008-0000-0400-0000CA050000}"/>
            </a:ext>
          </a:extLst>
        </xdr:cNvPr>
        <xdr:cNvSpPr txBox="1"/>
      </xdr:nvSpPr>
      <xdr:spPr>
        <a:xfrm>
          <a:off x="1735791" y="7286625"/>
          <a:ext cx="166257" cy="311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1251137</xdr:colOff>
      <xdr:row>211</xdr:row>
      <xdr:rowOff>0</xdr:rowOff>
    </xdr:from>
    <xdr:ext cx="184731" cy="283457"/>
    <xdr:sp macro="" textlink="">
      <xdr:nvSpPr>
        <xdr:cNvPr id="9618" name="TextBox 9617">
          <a:extLst>
            <a:ext uri="{FF2B5EF4-FFF2-40B4-BE49-F238E27FC236}">
              <a16:creationId xmlns="" xmlns:a16="http://schemas.microsoft.com/office/drawing/2014/main" id="{00000000-0008-0000-0400-0000CB050000}"/>
            </a:ext>
          </a:extLst>
        </xdr:cNvPr>
        <xdr:cNvSpPr txBox="1"/>
      </xdr:nvSpPr>
      <xdr:spPr>
        <a:xfrm>
          <a:off x="1613087" y="7286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1</xdr:col>
      <xdr:colOff>1373841</xdr:colOff>
      <xdr:row>211</xdr:row>
      <xdr:rowOff>0</xdr:rowOff>
    </xdr:from>
    <xdr:ext cx="184731" cy="283457"/>
    <xdr:sp macro="" textlink="">
      <xdr:nvSpPr>
        <xdr:cNvPr id="9619" name="TextBox 9618">
          <a:extLst>
            <a:ext uri="{FF2B5EF4-FFF2-40B4-BE49-F238E27FC236}">
              <a16:creationId xmlns="" xmlns:a16="http://schemas.microsoft.com/office/drawing/2014/main" id="{00000000-0008-0000-0400-0000CC050000}"/>
            </a:ext>
          </a:extLst>
        </xdr:cNvPr>
        <xdr:cNvSpPr txBox="1"/>
      </xdr:nvSpPr>
      <xdr:spPr>
        <a:xfrm>
          <a:off x="1735791" y="72866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357"/>
  <sheetViews>
    <sheetView tabSelected="1" view="pageBreakPreview" zoomScaleSheetLayoutView="100" workbookViewId="0"/>
  </sheetViews>
  <sheetFormatPr defaultColWidth="9" defaultRowHeight="15"/>
  <cols>
    <col min="1" max="1" width="5.42578125" style="1" customWidth="1"/>
    <col min="2" max="2" width="68.140625" style="2" customWidth="1"/>
    <col min="3" max="3" width="10.42578125" style="1" customWidth="1"/>
    <col min="4" max="4" width="17" style="1" customWidth="1"/>
    <col min="5" max="5" width="15.140625" style="1" customWidth="1"/>
    <col min="6" max="6" width="20" style="1" customWidth="1"/>
    <col min="7" max="7" width="15.140625" style="1" customWidth="1"/>
    <col min="8" max="8" width="11.5703125" style="1" customWidth="1"/>
    <col min="9" max="9" width="14.85546875" style="2" customWidth="1"/>
    <col min="10" max="10" width="19.7109375" style="3" customWidth="1"/>
    <col min="11" max="206" width="9" style="4"/>
    <col min="207" max="207" width="5.28515625" style="4" customWidth="1"/>
    <col min="208" max="208" width="36.28515625" style="4" customWidth="1"/>
    <col min="209" max="209" width="7.7109375" style="4" customWidth="1"/>
    <col min="210" max="210" width="10" style="4" customWidth="1"/>
    <col min="211" max="211" width="12.140625" style="4" customWidth="1"/>
    <col min="212" max="212" width="11.42578125" style="4" customWidth="1"/>
    <col min="213" max="213" width="20.5703125" style="4" customWidth="1"/>
    <col min="214" max="214" width="23.42578125" style="4" customWidth="1"/>
    <col min="215" max="215" width="16" style="4" customWidth="1"/>
    <col min="216" max="222" width="0" style="4" hidden="1" customWidth="1"/>
    <col min="223" max="16384" width="9" style="4"/>
  </cols>
  <sheetData>
    <row r="1" spans="1:10" ht="27.75" customHeight="1">
      <c r="A1" s="122"/>
      <c r="B1" s="86"/>
      <c r="C1" s="85"/>
      <c r="D1" s="85"/>
      <c r="E1" s="85"/>
      <c r="F1" s="85"/>
      <c r="G1" s="85"/>
      <c r="H1" s="85"/>
      <c r="I1" s="86"/>
      <c r="J1" s="87"/>
    </row>
    <row r="2" spans="1:10" ht="9.75" hidden="1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 ht="22.5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3.5" customHeight="1">
      <c r="A4" s="88"/>
      <c r="B4" s="89"/>
      <c r="C4" s="89"/>
      <c r="D4" s="89"/>
      <c r="E4" s="89"/>
      <c r="F4" s="89"/>
      <c r="G4" s="89"/>
      <c r="H4" s="89"/>
      <c r="I4" s="90"/>
      <c r="J4" s="91"/>
    </row>
    <row r="5" spans="1:10" ht="20.25">
      <c r="A5" s="155" t="s">
        <v>392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21.75" customHeight="1">
      <c r="J6" s="35" t="s">
        <v>440</v>
      </c>
    </row>
    <row r="7" spans="1:10" ht="15.75" hidden="1">
      <c r="A7" s="157" t="s">
        <v>3</v>
      </c>
      <c r="B7" s="157"/>
      <c r="C7" s="157"/>
      <c r="D7" s="157"/>
      <c r="E7" s="157"/>
      <c r="F7" s="157"/>
      <c r="G7" s="157"/>
      <c r="H7" s="157"/>
      <c r="I7" s="157"/>
      <c r="J7" s="157"/>
    </row>
    <row r="8" spans="1:10" hidden="1">
      <c r="A8" s="115"/>
      <c r="B8" s="116"/>
      <c r="C8" s="116"/>
      <c r="D8" s="116"/>
      <c r="E8" s="116"/>
      <c r="F8" s="117"/>
      <c r="G8" s="116"/>
      <c r="H8" s="116"/>
      <c r="I8" s="118"/>
      <c r="J8" s="119"/>
    </row>
    <row r="9" spans="1:10" ht="70.5" customHeight="1">
      <c r="A9" s="6" t="s">
        <v>1</v>
      </c>
      <c r="B9" s="6" t="s">
        <v>429</v>
      </c>
      <c r="C9" s="6" t="s">
        <v>7</v>
      </c>
      <c r="D9" s="6" t="s">
        <v>4</v>
      </c>
      <c r="E9" s="6" t="s">
        <v>5</v>
      </c>
      <c r="F9" s="6" t="s">
        <v>6</v>
      </c>
      <c r="G9" s="6" t="s">
        <v>430</v>
      </c>
      <c r="H9" s="6" t="s">
        <v>8</v>
      </c>
      <c r="I9" s="6" t="s">
        <v>9</v>
      </c>
      <c r="J9" s="7" t="s">
        <v>2</v>
      </c>
    </row>
    <row r="10" spans="1:10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81" customFormat="1" ht="25.5" customHeight="1">
      <c r="A11" s="158" t="s">
        <v>391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15.75" customHeight="1">
      <c r="A12" s="13">
        <v>1</v>
      </c>
      <c r="B12" s="14" t="s">
        <v>10</v>
      </c>
      <c r="C12" s="28">
        <v>5.6</v>
      </c>
      <c r="D12" s="147" t="s">
        <v>81</v>
      </c>
      <c r="E12" s="36" t="s">
        <v>87</v>
      </c>
      <c r="F12" s="36" t="s">
        <v>431</v>
      </c>
      <c r="G12" s="161">
        <v>0.85</v>
      </c>
      <c r="H12" s="152">
        <v>1100</v>
      </c>
      <c r="I12" s="152">
        <v>950</v>
      </c>
      <c r="J12" s="149" t="s">
        <v>415</v>
      </c>
    </row>
    <row r="13" spans="1:10" ht="15.75" customHeight="1">
      <c r="A13" s="15">
        <f>A12+1</f>
        <v>2</v>
      </c>
      <c r="B13" s="14" t="s">
        <v>11</v>
      </c>
      <c r="C13" s="28">
        <v>0.6</v>
      </c>
      <c r="D13" s="147"/>
      <c r="E13" s="36" t="s">
        <v>87</v>
      </c>
      <c r="F13" s="36" t="s">
        <v>431</v>
      </c>
      <c r="G13" s="161"/>
      <c r="H13" s="152"/>
      <c r="I13" s="152"/>
      <c r="J13" s="149"/>
    </row>
    <row r="14" spans="1:10" ht="15.75" customHeight="1">
      <c r="A14" s="13">
        <v>3</v>
      </c>
      <c r="B14" s="14" t="s">
        <v>12</v>
      </c>
      <c r="C14" s="26">
        <v>1.6</v>
      </c>
      <c r="D14" s="147"/>
      <c r="E14" s="36" t="s">
        <v>87</v>
      </c>
      <c r="F14" s="36" t="s">
        <v>431</v>
      </c>
      <c r="G14" s="161"/>
      <c r="H14" s="152"/>
      <c r="I14" s="152"/>
      <c r="J14" s="149"/>
    </row>
    <row r="15" spans="1:10" ht="15.75" customHeight="1">
      <c r="A15" s="15">
        <v>4</v>
      </c>
      <c r="B15" s="16" t="s">
        <v>13</v>
      </c>
      <c r="C15" s="32">
        <v>1</v>
      </c>
      <c r="D15" s="147"/>
      <c r="E15" s="36" t="s">
        <v>87</v>
      </c>
      <c r="F15" s="36" t="s">
        <v>431</v>
      </c>
      <c r="G15" s="161"/>
      <c r="H15" s="152"/>
      <c r="I15" s="152"/>
      <c r="J15" s="149"/>
    </row>
    <row r="16" spans="1:10" ht="30">
      <c r="A16" s="13">
        <v>5</v>
      </c>
      <c r="B16" s="17" t="s">
        <v>14</v>
      </c>
      <c r="C16" s="113">
        <v>2.6</v>
      </c>
      <c r="D16" s="113" t="s">
        <v>85</v>
      </c>
      <c r="E16" s="133" t="s">
        <v>84</v>
      </c>
      <c r="F16" s="36" t="s">
        <v>431</v>
      </c>
      <c r="G16" s="96">
        <v>0.34</v>
      </c>
      <c r="H16" s="95">
        <v>1685</v>
      </c>
      <c r="I16" s="95">
        <v>450</v>
      </c>
      <c r="J16" s="149"/>
    </row>
    <row r="17" spans="1:10" ht="15" customHeight="1">
      <c r="A17" s="15">
        <v>6</v>
      </c>
      <c r="B17" s="19" t="s">
        <v>15</v>
      </c>
      <c r="C17" s="140">
        <v>0.91</v>
      </c>
      <c r="D17" s="147" t="s">
        <v>81</v>
      </c>
      <c r="E17" s="36" t="s">
        <v>87</v>
      </c>
      <c r="F17" s="36" t="s">
        <v>431</v>
      </c>
      <c r="G17" s="169">
        <v>0.34</v>
      </c>
      <c r="H17" s="168">
        <v>1500</v>
      </c>
      <c r="I17" s="168">
        <v>350</v>
      </c>
      <c r="J17" s="149"/>
    </row>
    <row r="18" spans="1:10">
      <c r="A18" s="13">
        <v>7</v>
      </c>
      <c r="B18" s="17" t="s">
        <v>16</v>
      </c>
      <c r="C18" s="113">
        <v>1</v>
      </c>
      <c r="D18" s="147"/>
      <c r="E18" s="36" t="s">
        <v>87</v>
      </c>
      <c r="F18" s="36" t="s">
        <v>431</v>
      </c>
      <c r="G18" s="169"/>
      <c r="H18" s="168"/>
      <c r="I18" s="168"/>
      <c r="J18" s="149"/>
    </row>
    <row r="19" spans="1:10" ht="15.75" customHeight="1">
      <c r="A19" s="15">
        <f t="shared" ref="A19" si="0">A18+1</f>
        <v>8</v>
      </c>
      <c r="B19" s="16" t="s">
        <v>19</v>
      </c>
      <c r="C19" s="123">
        <v>1.03</v>
      </c>
      <c r="D19" s="147"/>
      <c r="E19" s="36" t="s">
        <v>87</v>
      </c>
      <c r="F19" s="36" t="s">
        <v>431</v>
      </c>
      <c r="G19" s="169"/>
      <c r="H19" s="168"/>
      <c r="I19" s="168"/>
      <c r="J19" s="149"/>
    </row>
    <row r="20" spans="1:10" ht="15.75" customHeight="1">
      <c r="A20" s="13">
        <v>9</v>
      </c>
      <c r="B20" s="20" t="s">
        <v>20</v>
      </c>
      <c r="C20" s="124">
        <v>1.2</v>
      </c>
      <c r="D20" s="147"/>
      <c r="E20" s="36" t="s">
        <v>87</v>
      </c>
      <c r="F20" s="36" t="s">
        <v>431</v>
      </c>
      <c r="G20" s="169"/>
      <c r="H20" s="168"/>
      <c r="I20" s="168"/>
      <c r="J20" s="149"/>
    </row>
    <row r="21" spans="1:10" ht="15.75" customHeight="1">
      <c r="A21" s="15">
        <f t="shared" ref="A21" si="1">A20+1</f>
        <v>10</v>
      </c>
      <c r="B21" s="20" t="s">
        <v>21</v>
      </c>
      <c r="C21" s="37">
        <v>1.25</v>
      </c>
      <c r="D21" s="147"/>
      <c r="E21" s="36" t="s">
        <v>87</v>
      </c>
      <c r="F21" s="36" t="s">
        <v>431</v>
      </c>
      <c r="G21" s="169"/>
      <c r="H21" s="168"/>
      <c r="I21" s="168"/>
      <c r="J21" s="149"/>
    </row>
    <row r="22" spans="1:10">
      <c r="A22" s="13">
        <v>11</v>
      </c>
      <c r="B22" s="21" t="s">
        <v>17</v>
      </c>
      <c r="C22" s="18">
        <v>2.84</v>
      </c>
      <c r="D22" s="166" t="s">
        <v>83</v>
      </c>
      <c r="E22" s="128" t="s">
        <v>395</v>
      </c>
      <c r="F22" s="128" t="s">
        <v>396</v>
      </c>
      <c r="G22" s="167">
        <v>0</v>
      </c>
      <c r="H22" s="170">
        <v>2544</v>
      </c>
      <c r="I22" s="169" t="s">
        <v>86</v>
      </c>
      <c r="J22" s="151" t="s">
        <v>397</v>
      </c>
    </row>
    <row r="23" spans="1:10">
      <c r="A23" s="15">
        <v>12</v>
      </c>
      <c r="B23" s="17" t="s">
        <v>18</v>
      </c>
      <c r="C23" s="113">
        <v>2</v>
      </c>
      <c r="D23" s="166"/>
      <c r="E23" s="128" t="s">
        <v>395</v>
      </c>
      <c r="F23" s="128" t="s">
        <v>396</v>
      </c>
      <c r="G23" s="167"/>
      <c r="H23" s="170"/>
      <c r="I23" s="169"/>
      <c r="J23" s="151"/>
    </row>
    <row r="24" spans="1:10">
      <c r="A24" s="13">
        <v>13</v>
      </c>
      <c r="B24" s="20" t="s">
        <v>22</v>
      </c>
      <c r="C24" s="124">
        <v>0.9</v>
      </c>
      <c r="D24" s="166"/>
      <c r="E24" s="128" t="s">
        <v>84</v>
      </c>
      <c r="F24" s="36" t="s">
        <v>431</v>
      </c>
      <c r="G24" s="167">
        <v>0.12</v>
      </c>
      <c r="H24" s="168">
        <v>2227</v>
      </c>
      <c r="I24" s="168" t="s">
        <v>86</v>
      </c>
      <c r="J24" s="149" t="s">
        <v>398</v>
      </c>
    </row>
    <row r="25" spans="1:10">
      <c r="A25" s="15">
        <f t="shared" ref="A25" si="2">A24+1</f>
        <v>14</v>
      </c>
      <c r="B25" s="16" t="s">
        <v>23</v>
      </c>
      <c r="C25" s="32">
        <v>1.4</v>
      </c>
      <c r="D25" s="166"/>
      <c r="E25" s="128" t="s">
        <v>84</v>
      </c>
      <c r="F25" s="36" t="s">
        <v>431</v>
      </c>
      <c r="G25" s="167"/>
      <c r="H25" s="168"/>
      <c r="I25" s="168"/>
      <c r="J25" s="149"/>
    </row>
    <row r="26" spans="1:10">
      <c r="A26" s="13">
        <v>15</v>
      </c>
      <c r="B26" s="20" t="s">
        <v>24</v>
      </c>
      <c r="C26" s="37">
        <v>0.45</v>
      </c>
      <c r="D26" s="166"/>
      <c r="E26" s="128" t="s">
        <v>84</v>
      </c>
      <c r="F26" s="36" t="s">
        <v>431</v>
      </c>
      <c r="G26" s="167"/>
      <c r="H26" s="168"/>
      <c r="I26" s="168"/>
      <c r="J26" s="149"/>
    </row>
    <row r="27" spans="1:10">
      <c r="A27" s="15">
        <f t="shared" ref="A27" si="3">A26+1</f>
        <v>16</v>
      </c>
      <c r="B27" s="16" t="s">
        <v>25</v>
      </c>
      <c r="C27" s="123">
        <v>0.61699999999999999</v>
      </c>
      <c r="D27" s="166"/>
      <c r="E27" s="128" t="s">
        <v>84</v>
      </c>
      <c r="F27" s="36" t="s">
        <v>431</v>
      </c>
      <c r="G27" s="167"/>
      <c r="H27" s="168"/>
      <c r="I27" s="168"/>
      <c r="J27" s="149"/>
    </row>
    <row r="28" spans="1:10">
      <c r="A28" s="13">
        <v>17</v>
      </c>
      <c r="B28" s="22" t="s">
        <v>26</v>
      </c>
      <c r="C28" s="123">
        <v>1.35</v>
      </c>
      <c r="D28" s="166"/>
      <c r="E28" s="128" t="s">
        <v>84</v>
      </c>
      <c r="F28" s="36" t="s">
        <v>431</v>
      </c>
      <c r="G28" s="167"/>
      <c r="H28" s="168"/>
      <c r="I28" s="168"/>
      <c r="J28" s="149"/>
    </row>
    <row r="29" spans="1:10">
      <c r="A29" s="15">
        <f t="shared" ref="A29" si="4">A28+1</f>
        <v>18</v>
      </c>
      <c r="B29" s="23" t="s">
        <v>399</v>
      </c>
      <c r="C29" s="38">
        <v>0.188</v>
      </c>
      <c r="D29" s="166"/>
      <c r="E29" s="128" t="s">
        <v>84</v>
      </c>
      <c r="F29" s="36" t="s">
        <v>431</v>
      </c>
      <c r="G29" s="167"/>
      <c r="H29" s="168"/>
      <c r="I29" s="168"/>
      <c r="J29" s="149"/>
    </row>
    <row r="30" spans="1:10">
      <c r="A30" s="13">
        <v>19</v>
      </c>
      <c r="B30" s="16" t="s">
        <v>27</v>
      </c>
      <c r="C30" s="32">
        <v>0.3</v>
      </c>
      <c r="D30" s="166"/>
      <c r="E30" s="128" t="s">
        <v>84</v>
      </c>
      <c r="F30" s="36" t="s">
        <v>431</v>
      </c>
      <c r="G30" s="167"/>
      <c r="H30" s="168"/>
      <c r="I30" s="168"/>
      <c r="J30" s="149"/>
    </row>
    <row r="31" spans="1:10">
      <c r="A31" s="15">
        <f t="shared" ref="A31" si="5">A30+1</f>
        <v>20</v>
      </c>
      <c r="B31" s="19" t="s">
        <v>28</v>
      </c>
      <c r="C31" s="38">
        <v>0.35499999999999998</v>
      </c>
      <c r="D31" s="166"/>
      <c r="E31" s="128" t="s">
        <v>84</v>
      </c>
      <c r="F31" s="36" t="s">
        <v>431</v>
      </c>
      <c r="G31" s="167"/>
      <c r="H31" s="168"/>
      <c r="I31" s="168"/>
      <c r="J31" s="149"/>
    </row>
    <row r="32" spans="1:10">
      <c r="A32" s="13">
        <v>21</v>
      </c>
      <c r="B32" s="22" t="s">
        <v>29</v>
      </c>
      <c r="C32" s="125">
        <v>0.6</v>
      </c>
      <c r="D32" s="166"/>
      <c r="E32" s="128" t="s">
        <v>84</v>
      </c>
      <c r="F32" s="36" t="s">
        <v>431</v>
      </c>
      <c r="G32" s="167"/>
      <c r="H32" s="168"/>
      <c r="I32" s="168"/>
      <c r="J32" s="149"/>
    </row>
    <row r="33" spans="1:10" ht="15.75" customHeight="1">
      <c r="A33" s="15">
        <f t="shared" ref="A33" si="6">A32+1</f>
        <v>22</v>
      </c>
      <c r="B33" s="22" t="s">
        <v>30</v>
      </c>
      <c r="C33" s="123">
        <v>2.52</v>
      </c>
      <c r="D33" s="147" t="s">
        <v>81</v>
      </c>
      <c r="E33" s="128" t="s">
        <v>87</v>
      </c>
      <c r="F33" s="36" t="s">
        <v>431</v>
      </c>
      <c r="G33" s="167">
        <v>0.75</v>
      </c>
      <c r="H33" s="152">
        <v>1600</v>
      </c>
      <c r="I33" s="152">
        <v>1200</v>
      </c>
      <c r="J33" s="149" t="s">
        <v>415</v>
      </c>
    </row>
    <row r="34" spans="1:10" ht="15.75" customHeight="1">
      <c r="A34" s="13">
        <v>23</v>
      </c>
      <c r="B34" s="22" t="s">
        <v>42</v>
      </c>
      <c r="C34" s="32">
        <v>1.5</v>
      </c>
      <c r="D34" s="147"/>
      <c r="E34" s="128" t="s">
        <v>87</v>
      </c>
      <c r="F34" s="36" t="s">
        <v>431</v>
      </c>
      <c r="G34" s="167"/>
      <c r="H34" s="152"/>
      <c r="I34" s="152"/>
      <c r="J34" s="149"/>
    </row>
    <row r="35" spans="1:10" ht="15.75" customHeight="1">
      <c r="A35" s="15">
        <f t="shared" ref="A35" si="7">A34+1</f>
        <v>24</v>
      </c>
      <c r="B35" s="22" t="s">
        <v>43</v>
      </c>
      <c r="C35" s="123">
        <v>1.25</v>
      </c>
      <c r="D35" s="147"/>
      <c r="E35" s="128" t="s">
        <v>87</v>
      </c>
      <c r="F35" s="36" t="s">
        <v>431</v>
      </c>
      <c r="G35" s="167"/>
      <c r="H35" s="152"/>
      <c r="I35" s="152"/>
      <c r="J35" s="149"/>
    </row>
    <row r="36" spans="1:10">
      <c r="A36" s="13">
        <v>25</v>
      </c>
      <c r="B36" s="17" t="s">
        <v>31</v>
      </c>
      <c r="C36" s="113">
        <v>2.13</v>
      </c>
      <c r="D36" s="147"/>
      <c r="E36" s="128" t="s">
        <v>87</v>
      </c>
      <c r="F36" s="36" t="s">
        <v>431</v>
      </c>
      <c r="G36" s="167"/>
      <c r="H36" s="152"/>
      <c r="I36" s="152"/>
      <c r="J36" s="149"/>
    </row>
    <row r="37" spans="1:10">
      <c r="A37" s="15">
        <f t="shared" ref="A37" si="8">A36+1</f>
        <v>26</v>
      </c>
      <c r="B37" s="20" t="s">
        <v>35</v>
      </c>
      <c r="C37" s="124">
        <v>0.6</v>
      </c>
      <c r="D37" s="147"/>
      <c r="E37" s="128" t="s">
        <v>87</v>
      </c>
      <c r="F37" s="36" t="s">
        <v>431</v>
      </c>
      <c r="G37" s="167"/>
      <c r="H37" s="152"/>
      <c r="I37" s="152"/>
      <c r="J37" s="149"/>
    </row>
    <row r="38" spans="1:10">
      <c r="A38" s="13">
        <v>27</v>
      </c>
      <c r="B38" s="16" t="s">
        <v>32</v>
      </c>
      <c r="C38" s="123">
        <v>1.17</v>
      </c>
      <c r="D38" s="147"/>
      <c r="E38" s="128" t="s">
        <v>87</v>
      </c>
      <c r="F38" s="36" t="s">
        <v>431</v>
      </c>
      <c r="G38" s="167"/>
      <c r="H38" s="152"/>
      <c r="I38" s="152"/>
      <c r="J38" s="149"/>
    </row>
    <row r="39" spans="1:10">
      <c r="A39" s="15">
        <f t="shared" ref="A39" si="9">A38+1</f>
        <v>28</v>
      </c>
      <c r="B39" s="16" t="s">
        <v>33</v>
      </c>
      <c r="C39" s="32">
        <v>0.6</v>
      </c>
      <c r="D39" s="147"/>
      <c r="E39" s="128" t="s">
        <v>87</v>
      </c>
      <c r="F39" s="36" t="s">
        <v>431</v>
      </c>
      <c r="G39" s="167"/>
      <c r="H39" s="152"/>
      <c r="I39" s="152"/>
      <c r="J39" s="149"/>
    </row>
    <row r="40" spans="1:10">
      <c r="A40" s="13">
        <v>29</v>
      </c>
      <c r="B40" s="16" t="s">
        <v>34</v>
      </c>
      <c r="C40" s="123">
        <v>0.112</v>
      </c>
      <c r="D40" s="147"/>
      <c r="E40" s="128" t="s">
        <v>87</v>
      </c>
      <c r="F40" s="36" t="s">
        <v>431</v>
      </c>
      <c r="G40" s="167"/>
      <c r="H40" s="152"/>
      <c r="I40" s="152"/>
      <c r="J40" s="149"/>
    </row>
    <row r="41" spans="1:10">
      <c r="A41" s="15">
        <f t="shared" ref="A41" si="10">A40+1</f>
        <v>30</v>
      </c>
      <c r="B41" s="17" t="s">
        <v>36</v>
      </c>
      <c r="C41" s="113">
        <v>2</v>
      </c>
      <c r="D41" s="147"/>
      <c r="E41" s="128" t="s">
        <v>87</v>
      </c>
      <c r="F41" s="36" t="s">
        <v>431</v>
      </c>
      <c r="G41" s="167">
        <v>0.75</v>
      </c>
      <c r="H41" s="152">
        <v>750</v>
      </c>
      <c r="I41" s="152">
        <v>550</v>
      </c>
      <c r="J41" s="149"/>
    </row>
    <row r="42" spans="1:10">
      <c r="A42" s="13">
        <v>31</v>
      </c>
      <c r="B42" s="24" t="s">
        <v>37</v>
      </c>
      <c r="C42" s="128">
        <v>0.17599999999999999</v>
      </c>
      <c r="D42" s="147"/>
      <c r="E42" s="128" t="s">
        <v>87</v>
      </c>
      <c r="F42" s="36" t="s">
        <v>431</v>
      </c>
      <c r="G42" s="167"/>
      <c r="H42" s="152"/>
      <c r="I42" s="152"/>
      <c r="J42" s="149"/>
    </row>
    <row r="43" spans="1:10">
      <c r="A43" s="15">
        <f t="shared" ref="A43" si="11">A42+1</f>
        <v>32</v>
      </c>
      <c r="B43" s="24" t="s">
        <v>38</v>
      </c>
      <c r="C43" s="128">
        <v>0.214</v>
      </c>
      <c r="D43" s="147"/>
      <c r="E43" s="128" t="s">
        <v>87</v>
      </c>
      <c r="F43" s="36" t="s">
        <v>431</v>
      </c>
      <c r="G43" s="167"/>
      <c r="H43" s="152"/>
      <c r="I43" s="152"/>
      <c r="J43" s="149"/>
    </row>
    <row r="44" spans="1:10" ht="15.75" customHeight="1">
      <c r="A44" s="13">
        <v>33</v>
      </c>
      <c r="B44" s="17" t="s">
        <v>41</v>
      </c>
      <c r="C44" s="139">
        <v>1.75</v>
      </c>
      <c r="D44" s="147"/>
      <c r="E44" s="128" t="s">
        <v>87</v>
      </c>
      <c r="F44" s="36" t="s">
        <v>431</v>
      </c>
      <c r="G44" s="167"/>
      <c r="H44" s="152"/>
      <c r="I44" s="152"/>
      <c r="J44" s="149"/>
    </row>
    <row r="45" spans="1:10" ht="15.75" customHeight="1">
      <c r="A45" s="15">
        <f t="shared" ref="A45" si="12">A44+1</f>
        <v>34</v>
      </c>
      <c r="B45" s="21" t="s">
        <v>39</v>
      </c>
      <c r="C45" s="92">
        <v>0.13200000000000001</v>
      </c>
      <c r="D45" s="147"/>
      <c r="E45" s="128" t="s">
        <v>87</v>
      </c>
      <c r="F45" s="36" t="s">
        <v>431</v>
      </c>
      <c r="G45" s="167">
        <v>0.82</v>
      </c>
      <c r="H45" s="152">
        <v>800</v>
      </c>
      <c r="I45" s="152">
        <v>600</v>
      </c>
      <c r="J45" s="149"/>
    </row>
    <row r="46" spans="1:10">
      <c r="A46" s="13">
        <v>35</v>
      </c>
      <c r="B46" s="20" t="s">
        <v>40</v>
      </c>
      <c r="C46" s="124">
        <v>1.5</v>
      </c>
      <c r="D46" s="147"/>
      <c r="E46" s="128" t="s">
        <v>87</v>
      </c>
      <c r="F46" s="36" t="s">
        <v>431</v>
      </c>
      <c r="G46" s="167"/>
      <c r="H46" s="152"/>
      <c r="I46" s="152"/>
      <c r="J46" s="149"/>
    </row>
    <row r="47" spans="1:10" ht="15.75" customHeight="1">
      <c r="A47" s="15">
        <v>36</v>
      </c>
      <c r="B47" s="25" t="s">
        <v>44</v>
      </c>
      <c r="C47" s="26">
        <v>1.2</v>
      </c>
      <c r="D47" s="147" t="s">
        <v>82</v>
      </c>
      <c r="E47" s="133" t="s">
        <v>88</v>
      </c>
      <c r="F47" s="36" t="s">
        <v>431</v>
      </c>
      <c r="G47" s="169">
        <v>0.35</v>
      </c>
      <c r="H47" s="152">
        <v>14842</v>
      </c>
      <c r="I47" s="152">
        <v>2800</v>
      </c>
      <c r="J47" s="149" t="s">
        <v>416</v>
      </c>
    </row>
    <row r="48" spans="1:10" ht="15.75" customHeight="1">
      <c r="A48" s="13">
        <v>37</v>
      </c>
      <c r="B48" s="27" t="s">
        <v>45</v>
      </c>
      <c r="C48" s="26">
        <v>1.2</v>
      </c>
      <c r="D48" s="147"/>
      <c r="E48" s="133" t="s">
        <v>88</v>
      </c>
      <c r="F48" s="36" t="s">
        <v>431</v>
      </c>
      <c r="G48" s="169"/>
      <c r="H48" s="152"/>
      <c r="I48" s="152"/>
      <c r="J48" s="149"/>
    </row>
    <row r="49" spans="1:10" ht="15.75" customHeight="1">
      <c r="A49" s="15">
        <v>38</v>
      </c>
      <c r="B49" s="25" t="s">
        <v>46</v>
      </c>
      <c r="C49" s="26">
        <v>1.06</v>
      </c>
      <c r="D49" s="147"/>
      <c r="E49" s="133" t="s">
        <v>88</v>
      </c>
      <c r="F49" s="36" t="s">
        <v>431</v>
      </c>
      <c r="G49" s="169"/>
      <c r="H49" s="152"/>
      <c r="I49" s="152"/>
      <c r="J49" s="149"/>
    </row>
    <row r="50" spans="1:10" ht="15.75" customHeight="1">
      <c r="A50" s="13">
        <v>39</v>
      </c>
      <c r="B50" s="25" t="s">
        <v>47</v>
      </c>
      <c r="C50" s="26">
        <v>0.3</v>
      </c>
      <c r="D50" s="147"/>
      <c r="E50" s="133" t="s">
        <v>88</v>
      </c>
      <c r="F50" s="36" t="s">
        <v>431</v>
      </c>
      <c r="G50" s="169"/>
      <c r="H50" s="152"/>
      <c r="I50" s="152"/>
      <c r="J50" s="149"/>
    </row>
    <row r="51" spans="1:10">
      <c r="A51" s="15">
        <f t="shared" ref="A51" si="13">A50+1</f>
        <v>40</v>
      </c>
      <c r="B51" s="25" t="s">
        <v>48</v>
      </c>
      <c r="C51" s="26">
        <v>0.36</v>
      </c>
      <c r="D51" s="147"/>
      <c r="E51" s="133" t="s">
        <v>88</v>
      </c>
      <c r="F51" s="36" t="s">
        <v>431</v>
      </c>
      <c r="G51" s="169"/>
      <c r="H51" s="152"/>
      <c r="I51" s="152"/>
      <c r="J51" s="149"/>
    </row>
    <row r="52" spans="1:10" ht="30">
      <c r="A52" s="13">
        <v>41</v>
      </c>
      <c r="B52" s="25" t="s">
        <v>49</v>
      </c>
      <c r="C52" s="26">
        <v>1.75</v>
      </c>
      <c r="D52" s="147"/>
      <c r="E52" s="133" t="s">
        <v>88</v>
      </c>
      <c r="F52" s="36" t="s">
        <v>431</v>
      </c>
      <c r="G52" s="169"/>
      <c r="H52" s="152"/>
      <c r="I52" s="152"/>
      <c r="J52" s="149"/>
    </row>
    <row r="53" spans="1:10" ht="30">
      <c r="A53" s="15">
        <f t="shared" ref="A53" si="14">A52+1</f>
        <v>42</v>
      </c>
      <c r="B53" s="25" t="s">
        <v>50</v>
      </c>
      <c r="C53" s="26">
        <v>0.36</v>
      </c>
      <c r="D53" s="147"/>
      <c r="E53" s="133" t="s">
        <v>88</v>
      </c>
      <c r="F53" s="36" t="s">
        <v>431</v>
      </c>
      <c r="G53" s="169"/>
      <c r="H53" s="152"/>
      <c r="I53" s="152"/>
      <c r="J53" s="149"/>
    </row>
    <row r="54" spans="1:10">
      <c r="A54" s="13">
        <v>43</v>
      </c>
      <c r="B54" s="25" t="s">
        <v>439</v>
      </c>
      <c r="C54" s="26">
        <v>0.86</v>
      </c>
      <c r="D54" s="147"/>
      <c r="E54" s="133" t="s">
        <v>88</v>
      </c>
      <c r="F54" s="36" t="s">
        <v>431</v>
      </c>
      <c r="G54" s="169"/>
      <c r="H54" s="152"/>
      <c r="I54" s="152"/>
      <c r="J54" s="149"/>
    </row>
    <row r="55" spans="1:10" ht="30">
      <c r="A55" s="15">
        <f t="shared" ref="A55" si="15">A54+1</f>
        <v>44</v>
      </c>
      <c r="B55" s="25" t="s">
        <v>51</v>
      </c>
      <c r="C55" s="26">
        <v>0.6</v>
      </c>
      <c r="D55" s="147"/>
      <c r="E55" s="133" t="s">
        <v>88</v>
      </c>
      <c r="F55" s="36" t="s">
        <v>431</v>
      </c>
      <c r="G55" s="169"/>
      <c r="H55" s="152"/>
      <c r="I55" s="152"/>
      <c r="J55" s="149"/>
    </row>
    <row r="56" spans="1:10">
      <c r="A56" s="13">
        <v>45</v>
      </c>
      <c r="B56" s="25" t="s">
        <v>52</v>
      </c>
      <c r="C56" s="26">
        <v>0.5</v>
      </c>
      <c r="D56" s="147"/>
      <c r="E56" s="133" t="s">
        <v>88</v>
      </c>
      <c r="F56" s="36" t="s">
        <v>431</v>
      </c>
      <c r="G56" s="169"/>
      <c r="H56" s="152"/>
      <c r="I56" s="152"/>
      <c r="J56" s="149"/>
    </row>
    <row r="57" spans="1:10" ht="30">
      <c r="A57" s="15">
        <v>46</v>
      </c>
      <c r="B57" s="25" t="s">
        <v>53</v>
      </c>
      <c r="C57" s="26">
        <v>0.33</v>
      </c>
      <c r="D57" s="147"/>
      <c r="E57" s="133" t="s">
        <v>88</v>
      </c>
      <c r="F57" s="36" t="s">
        <v>431</v>
      </c>
      <c r="G57" s="169"/>
      <c r="H57" s="152"/>
      <c r="I57" s="152"/>
      <c r="J57" s="149"/>
    </row>
    <row r="58" spans="1:10" ht="30">
      <c r="A58" s="13">
        <v>47</v>
      </c>
      <c r="B58" s="25" t="s">
        <v>54</v>
      </c>
      <c r="C58" s="26">
        <v>0.31</v>
      </c>
      <c r="D58" s="147"/>
      <c r="E58" s="133" t="s">
        <v>88</v>
      </c>
      <c r="F58" s="36" t="s">
        <v>431</v>
      </c>
      <c r="G58" s="169"/>
      <c r="H58" s="152"/>
      <c r="I58" s="152"/>
      <c r="J58" s="149"/>
    </row>
    <row r="59" spans="1:10" ht="33.75" customHeight="1">
      <c r="A59" s="15">
        <f t="shared" ref="A59" si="16">A58+1</f>
        <v>48</v>
      </c>
      <c r="B59" s="25" t="s">
        <v>55</v>
      </c>
      <c r="C59" s="26">
        <v>0.36</v>
      </c>
      <c r="D59" s="147"/>
      <c r="E59" s="133" t="s">
        <v>88</v>
      </c>
      <c r="F59" s="36" t="s">
        <v>431</v>
      </c>
      <c r="G59" s="169"/>
      <c r="H59" s="152"/>
      <c r="I59" s="152"/>
      <c r="J59" s="149"/>
    </row>
    <row r="60" spans="1:10" ht="30">
      <c r="A60" s="13">
        <v>49</v>
      </c>
      <c r="B60" s="25" t="s">
        <v>56</v>
      </c>
      <c r="C60" s="26">
        <v>1.1599999999999999</v>
      </c>
      <c r="D60" s="147"/>
      <c r="E60" s="133" t="s">
        <v>88</v>
      </c>
      <c r="F60" s="36" t="s">
        <v>431</v>
      </c>
      <c r="G60" s="169"/>
      <c r="H60" s="152"/>
      <c r="I60" s="152"/>
      <c r="J60" s="149"/>
    </row>
    <row r="61" spans="1:10">
      <c r="A61" s="15">
        <f t="shared" ref="A61" si="17">A60+1</f>
        <v>50</v>
      </c>
      <c r="B61" s="25" t="s">
        <v>57</v>
      </c>
      <c r="C61" s="26">
        <v>0.93</v>
      </c>
      <c r="D61" s="147"/>
      <c r="E61" s="133" t="s">
        <v>88</v>
      </c>
      <c r="F61" s="36" t="s">
        <v>431</v>
      </c>
      <c r="G61" s="169"/>
      <c r="H61" s="152"/>
      <c r="I61" s="152"/>
      <c r="J61" s="149"/>
    </row>
    <row r="62" spans="1:10" ht="23.25" customHeight="1">
      <c r="A62" s="13">
        <v>51</v>
      </c>
      <c r="B62" s="27" t="s">
        <v>58</v>
      </c>
      <c r="C62" s="26">
        <v>3</v>
      </c>
      <c r="D62" s="147"/>
      <c r="E62" s="133" t="s">
        <v>88</v>
      </c>
      <c r="F62" s="36" t="s">
        <v>431</v>
      </c>
      <c r="G62" s="169"/>
      <c r="H62" s="152"/>
      <c r="I62" s="152"/>
      <c r="J62" s="149"/>
    </row>
    <row r="63" spans="1:10" ht="18" customHeight="1">
      <c r="A63" s="15">
        <f t="shared" ref="A63" si="18">A62+1</f>
        <v>52</v>
      </c>
      <c r="B63" s="135" t="s">
        <v>59</v>
      </c>
      <c r="C63" s="26">
        <v>2.4</v>
      </c>
      <c r="D63" s="147"/>
      <c r="E63" s="133" t="s">
        <v>88</v>
      </c>
      <c r="F63" s="36" t="s">
        <v>431</v>
      </c>
      <c r="G63" s="169"/>
      <c r="H63" s="152"/>
      <c r="I63" s="152"/>
      <c r="J63" s="149"/>
    </row>
    <row r="64" spans="1:10">
      <c r="A64" s="13">
        <v>53</v>
      </c>
      <c r="B64" s="25" t="s">
        <v>60</v>
      </c>
      <c r="C64" s="26">
        <v>0.2</v>
      </c>
      <c r="D64" s="147"/>
      <c r="E64" s="133" t="s">
        <v>88</v>
      </c>
      <c r="F64" s="36" t="s">
        <v>431</v>
      </c>
      <c r="G64" s="169"/>
      <c r="H64" s="152"/>
      <c r="I64" s="152"/>
      <c r="J64" s="149"/>
    </row>
    <row r="65" spans="1:10">
      <c r="A65" s="15">
        <f t="shared" ref="A65" si="19">A64+1</f>
        <v>54</v>
      </c>
      <c r="B65" s="25" t="s">
        <v>61</v>
      </c>
      <c r="C65" s="26">
        <v>0.19</v>
      </c>
      <c r="D65" s="147"/>
      <c r="E65" s="133" t="s">
        <v>88</v>
      </c>
      <c r="F65" s="36" t="s">
        <v>431</v>
      </c>
      <c r="G65" s="169"/>
      <c r="H65" s="152"/>
      <c r="I65" s="152"/>
      <c r="J65" s="149"/>
    </row>
    <row r="66" spans="1:10" ht="30">
      <c r="A66" s="13">
        <v>55</v>
      </c>
      <c r="B66" s="25" t="s">
        <v>62</v>
      </c>
      <c r="C66" s="26">
        <v>0.19</v>
      </c>
      <c r="D66" s="147"/>
      <c r="E66" s="133" t="s">
        <v>88</v>
      </c>
      <c r="F66" s="36" t="s">
        <v>431</v>
      </c>
      <c r="G66" s="169"/>
      <c r="H66" s="152"/>
      <c r="I66" s="152"/>
      <c r="J66" s="149"/>
    </row>
    <row r="67" spans="1:10">
      <c r="A67" s="15">
        <f t="shared" ref="A67" si="20">A66+1</f>
        <v>56</v>
      </c>
      <c r="B67" s="25" t="s">
        <v>63</v>
      </c>
      <c r="C67" s="26">
        <v>0.41</v>
      </c>
      <c r="D67" s="147"/>
      <c r="E67" s="133" t="s">
        <v>88</v>
      </c>
      <c r="F67" s="36" t="s">
        <v>431</v>
      </c>
      <c r="G67" s="169"/>
      <c r="H67" s="152"/>
      <c r="I67" s="152"/>
      <c r="J67" s="149"/>
    </row>
    <row r="68" spans="1:10" ht="30">
      <c r="A68" s="13">
        <v>57</v>
      </c>
      <c r="B68" s="25" t="s">
        <v>64</v>
      </c>
      <c r="C68" s="26">
        <v>0.26</v>
      </c>
      <c r="D68" s="147"/>
      <c r="E68" s="133" t="s">
        <v>88</v>
      </c>
      <c r="F68" s="36" t="s">
        <v>431</v>
      </c>
      <c r="G68" s="169"/>
      <c r="H68" s="152"/>
      <c r="I68" s="152"/>
      <c r="J68" s="149"/>
    </row>
    <row r="69" spans="1:10" ht="15.75" customHeight="1">
      <c r="A69" s="15">
        <f t="shared" ref="A69" si="21">A68+1</f>
        <v>58</v>
      </c>
      <c r="B69" s="27" t="s">
        <v>65</v>
      </c>
      <c r="C69" s="28">
        <v>3.4</v>
      </c>
      <c r="D69" s="147"/>
      <c r="E69" s="133" t="s">
        <v>88</v>
      </c>
      <c r="F69" s="36" t="s">
        <v>431</v>
      </c>
      <c r="G69" s="169"/>
      <c r="H69" s="152"/>
      <c r="I69" s="152"/>
      <c r="J69" s="149"/>
    </row>
    <row r="70" spans="1:10" ht="15.75" customHeight="1">
      <c r="A70" s="13">
        <v>59</v>
      </c>
      <c r="B70" s="29" t="s">
        <v>66</v>
      </c>
      <c r="C70" s="28">
        <v>2.8940000000000001</v>
      </c>
      <c r="D70" s="147"/>
      <c r="E70" s="133" t="s">
        <v>88</v>
      </c>
      <c r="F70" s="36" t="s">
        <v>431</v>
      </c>
      <c r="G70" s="169"/>
      <c r="H70" s="152"/>
      <c r="I70" s="152"/>
      <c r="J70" s="149"/>
    </row>
    <row r="71" spans="1:10" ht="15.75" customHeight="1">
      <c r="A71" s="15">
        <f t="shared" ref="A71" si="22">A70+1</f>
        <v>60</v>
      </c>
      <c r="B71" s="29" t="s">
        <v>67</v>
      </c>
      <c r="C71" s="26">
        <v>1.25</v>
      </c>
      <c r="D71" s="147"/>
      <c r="E71" s="133" t="s">
        <v>88</v>
      </c>
      <c r="F71" s="36" t="s">
        <v>431</v>
      </c>
      <c r="G71" s="169"/>
      <c r="H71" s="152"/>
      <c r="I71" s="152"/>
      <c r="J71" s="149"/>
    </row>
    <row r="72" spans="1:10" ht="20.25" customHeight="1">
      <c r="A72" s="13">
        <v>61</v>
      </c>
      <c r="B72" s="25" t="s">
        <v>68</v>
      </c>
      <c r="C72" s="28">
        <v>1.35</v>
      </c>
      <c r="D72" s="147"/>
      <c r="E72" s="133" t="s">
        <v>88</v>
      </c>
      <c r="F72" s="36" t="s">
        <v>431</v>
      </c>
      <c r="G72" s="169"/>
      <c r="H72" s="152"/>
      <c r="I72" s="152"/>
      <c r="J72" s="149"/>
    </row>
    <row r="73" spans="1:10" ht="33" customHeight="1">
      <c r="A73" s="15">
        <f t="shared" ref="A73" si="23">A72+1</f>
        <v>62</v>
      </c>
      <c r="B73" s="25" t="s">
        <v>69</v>
      </c>
      <c r="C73" s="28">
        <v>0.375</v>
      </c>
      <c r="D73" s="147" t="s">
        <v>82</v>
      </c>
      <c r="E73" s="133" t="s">
        <v>88</v>
      </c>
      <c r="F73" s="36" t="s">
        <v>431</v>
      </c>
      <c r="G73" s="148" t="s">
        <v>400</v>
      </c>
      <c r="H73" s="148" t="s">
        <v>400</v>
      </c>
      <c r="I73" s="148" t="s">
        <v>400</v>
      </c>
      <c r="J73" s="149" t="s">
        <v>415</v>
      </c>
    </row>
    <row r="74" spans="1:10" ht="15.75" customHeight="1">
      <c r="A74" s="13">
        <v>63</v>
      </c>
      <c r="B74" s="30" t="s">
        <v>70</v>
      </c>
      <c r="C74" s="31">
        <v>0.84</v>
      </c>
      <c r="D74" s="147"/>
      <c r="E74" s="133" t="s">
        <v>88</v>
      </c>
      <c r="F74" s="36" t="s">
        <v>431</v>
      </c>
      <c r="G74" s="148"/>
      <c r="H74" s="148"/>
      <c r="I74" s="148"/>
      <c r="J74" s="149"/>
    </row>
    <row r="75" spans="1:10" ht="18" customHeight="1">
      <c r="A75" s="15">
        <f t="shared" ref="A75" si="24">A74+1</f>
        <v>64</v>
      </c>
      <c r="B75" s="25" t="s">
        <v>71</v>
      </c>
      <c r="C75" s="28">
        <v>0.27500000000000002</v>
      </c>
      <c r="D75" s="147"/>
      <c r="E75" s="133" t="s">
        <v>88</v>
      </c>
      <c r="F75" s="36" t="s">
        <v>431</v>
      </c>
      <c r="G75" s="148"/>
      <c r="H75" s="148"/>
      <c r="I75" s="148"/>
      <c r="J75" s="149"/>
    </row>
    <row r="76" spans="1:10" ht="15.75" customHeight="1">
      <c r="A76" s="13">
        <v>65</v>
      </c>
      <c r="B76" s="25" t="s">
        <v>72</v>
      </c>
      <c r="C76" s="26">
        <v>0.91</v>
      </c>
      <c r="D76" s="147"/>
      <c r="E76" s="133" t="s">
        <v>88</v>
      </c>
      <c r="F76" s="36" t="s">
        <v>431</v>
      </c>
      <c r="G76" s="148"/>
      <c r="H76" s="148"/>
      <c r="I76" s="148"/>
      <c r="J76" s="149"/>
    </row>
    <row r="77" spans="1:10">
      <c r="A77" s="15">
        <f t="shared" ref="A77" si="25">A76+1</f>
        <v>66</v>
      </c>
      <c r="B77" s="25" t="s">
        <v>73</v>
      </c>
      <c r="C77" s="26">
        <v>1.94</v>
      </c>
      <c r="D77" s="147"/>
      <c r="E77" s="133" t="s">
        <v>88</v>
      </c>
      <c r="F77" s="36" t="s">
        <v>431</v>
      </c>
      <c r="G77" s="148"/>
      <c r="H77" s="148"/>
      <c r="I77" s="148"/>
      <c r="J77" s="149"/>
    </row>
    <row r="78" spans="1:10" ht="21.75" customHeight="1">
      <c r="A78" s="13">
        <v>67</v>
      </c>
      <c r="B78" s="135" t="s">
        <v>74</v>
      </c>
      <c r="C78" s="26">
        <v>0.95</v>
      </c>
      <c r="D78" s="147"/>
      <c r="E78" s="133" t="s">
        <v>88</v>
      </c>
      <c r="F78" s="36" t="s">
        <v>431</v>
      </c>
      <c r="G78" s="148"/>
      <c r="H78" s="148"/>
      <c r="I78" s="148"/>
      <c r="J78" s="149"/>
    </row>
    <row r="79" spans="1:10" ht="30">
      <c r="A79" s="15">
        <v>68</v>
      </c>
      <c r="B79" s="25" t="s">
        <v>75</v>
      </c>
      <c r="C79" s="26">
        <v>0.37</v>
      </c>
      <c r="D79" s="147"/>
      <c r="E79" s="133" t="s">
        <v>88</v>
      </c>
      <c r="F79" s="36" t="s">
        <v>431</v>
      </c>
      <c r="G79" s="148"/>
      <c r="H79" s="148"/>
      <c r="I79" s="148"/>
      <c r="J79" s="149"/>
    </row>
    <row r="80" spans="1:10" ht="30">
      <c r="A80" s="13">
        <v>69</v>
      </c>
      <c r="B80" s="25" t="s">
        <v>76</v>
      </c>
      <c r="C80" s="26">
        <v>0.9</v>
      </c>
      <c r="D80" s="147" t="s">
        <v>82</v>
      </c>
      <c r="E80" s="133" t="s">
        <v>88</v>
      </c>
      <c r="F80" s="36" t="s">
        <v>431</v>
      </c>
      <c r="G80" s="148" t="s">
        <v>400</v>
      </c>
      <c r="H80" s="148" t="s">
        <v>400</v>
      </c>
      <c r="I80" s="148" t="s">
        <v>400</v>
      </c>
      <c r="J80" s="149" t="s">
        <v>415</v>
      </c>
    </row>
    <row r="81" spans="1:10" ht="30">
      <c r="A81" s="15">
        <f t="shared" ref="A81" si="26">A80+1</f>
        <v>70</v>
      </c>
      <c r="B81" s="25" t="s">
        <v>77</v>
      </c>
      <c r="C81" s="26">
        <v>0.25</v>
      </c>
      <c r="D81" s="147"/>
      <c r="E81" s="133" t="s">
        <v>88</v>
      </c>
      <c r="F81" s="36" t="s">
        <v>431</v>
      </c>
      <c r="G81" s="148"/>
      <c r="H81" s="148"/>
      <c r="I81" s="148"/>
      <c r="J81" s="149"/>
    </row>
    <row r="82" spans="1:10" ht="15.75" customHeight="1">
      <c r="A82" s="13">
        <v>71</v>
      </c>
      <c r="B82" s="22" t="s">
        <v>78</v>
      </c>
      <c r="C82" s="32">
        <v>1.2</v>
      </c>
      <c r="D82" s="147"/>
      <c r="E82" s="133" t="s">
        <v>88</v>
      </c>
      <c r="F82" s="36" t="s">
        <v>431</v>
      </c>
      <c r="G82" s="148"/>
      <c r="H82" s="148"/>
      <c r="I82" s="148"/>
      <c r="J82" s="149"/>
    </row>
    <row r="83" spans="1:10" ht="15.75" customHeight="1">
      <c r="A83" s="15">
        <f t="shared" ref="A83" si="27">A82+1</f>
        <v>72</v>
      </c>
      <c r="B83" s="22" t="s">
        <v>79</v>
      </c>
      <c r="C83" s="32">
        <v>2</v>
      </c>
      <c r="D83" s="147"/>
      <c r="E83" s="133" t="s">
        <v>88</v>
      </c>
      <c r="F83" s="36" t="s">
        <v>431</v>
      </c>
      <c r="G83" s="148"/>
      <c r="H83" s="148"/>
      <c r="I83" s="148"/>
      <c r="J83" s="149"/>
    </row>
    <row r="84" spans="1:10" ht="9.75" customHeight="1">
      <c r="A84" s="101"/>
      <c r="B84" s="120"/>
      <c r="C84" s="101"/>
      <c r="D84" s="101"/>
      <c r="E84" s="101"/>
      <c r="F84" s="101"/>
      <c r="G84" s="101"/>
      <c r="H84" s="101"/>
      <c r="I84" s="120"/>
      <c r="J84" s="121"/>
    </row>
    <row r="85" spans="1:10" s="82" customFormat="1" ht="15.75">
      <c r="A85" s="159" t="s">
        <v>127</v>
      </c>
      <c r="B85" s="160"/>
      <c r="C85" s="160"/>
      <c r="D85" s="160"/>
      <c r="E85" s="160"/>
      <c r="F85" s="160"/>
      <c r="G85" s="160"/>
      <c r="H85" s="160"/>
      <c r="I85" s="160"/>
      <c r="J85" s="160"/>
    </row>
    <row r="86" spans="1:10" ht="15.75">
      <c r="A86" s="94" t="s">
        <v>128</v>
      </c>
      <c r="B86" s="49"/>
      <c r="C86" s="50"/>
      <c r="D86" s="51"/>
      <c r="E86" s="51"/>
      <c r="F86" s="51"/>
      <c r="G86" s="51"/>
      <c r="H86" s="51"/>
      <c r="I86" s="24"/>
      <c r="J86" s="24"/>
    </row>
    <row r="87" spans="1:10" ht="15.75">
      <c r="A87" s="94" t="s">
        <v>129</v>
      </c>
      <c r="B87" s="49"/>
      <c r="C87" s="50"/>
      <c r="D87" s="51"/>
      <c r="E87" s="51"/>
      <c r="F87" s="51"/>
      <c r="G87" s="51"/>
      <c r="H87" s="51"/>
      <c r="I87" s="24"/>
      <c r="J87" s="24"/>
    </row>
    <row r="88" spans="1:10" ht="30" customHeight="1">
      <c r="A88" s="51">
        <v>73</v>
      </c>
      <c r="B88" s="49" t="s">
        <v>130</v>
      </c>
      <c r="C88" s="28">
        <v>0.8</v>
      </c>
      <c r="D88" s="150" t="s">
        <v>131</v>
      </c>
      <c r="E88" s="51" t="s">
        <v>115</v>
      </c>
      <c r="F88" s="176" t="s">
        <v>132</v>
      </c>
      <c r="G88" s="174"/>
      <c r="H88" s="175">
        <v>15570</v>
      </c>
      <c r="I88" s="177">
        <v>15200</v>
      </c>
      <c r="J88" s="150" t="s">
        <v>417</v>
      </c>
    </row>
    <row r="89" spans="1:10" ht="18.75" customHeight="1">
      <c r="A89" s="51">
        <v>74</v>
      </c>
      <c r="B89" s="49" t="s">
        <v>133</v>
      </c>
      <c r="C89" s="28">
        <v>1.5</v>
      </c>
      <c r="D89" s="150"/>
      <c r="E89" s="51" t="s">
        <v>115</v>
      </c>
      <c r="F89" s="176"/>
      <c r="G89" s="174"/>
      <c r="H89" s="175"/>
      <c r="I89" s="177"/>
      <c r="J89" s="150"/>
    </row>
    <row r="90" spans="1:10" ht="15.75" customHeight="1">
      <c r="A90" s="51">
        <v>75</v>
      </c>
      <c r="B90" s="49" t="s">
        <v>134</v>
      </c>
      <c r="C90" s="28">
        <v>0.5</v>
      </c>
      <c r="D90" s="150"/>
      <c r="E90" s="51" t="s">
        <v>115</v>
      </c>
      <c r="F90" s="51" t="s">
        <v>431</v>
      </c>
      <c r="G90" s="130">
        <v>0</v>
      </c>
      <c r="H90" s="131">
        <v>50</v>
      </c>
      <c r="I90" s="177"/>
      <c r="J90" s="150"/>
    </row>
    <row r="91" spans="1:10">
      <c r="A91" s="51">
        <v>76</v>
      </c>
      <c r="B91" s="24" t="s">
        <v>136</v>
      </c>
      <c r="C91" s="28">
        <v>0.6</v>
      </c>
      <c r="D91" s="150"/>
      <c r="E91" s="51" t="s">
        <v>115</v>
      </c>
      <c r="F91" s="51" t="s">
        <v>431</v>
      </c>
      <c r="G91" s="130">
        <v>0.7</v>
      </c>
      <c r="H91" s="131">
        <v>256</v>
      </c>
      <c r="I91" s="177"/>
      <c r="J91" s="150"/>
    </row>
    <row r="92" spans="1:10">
      <c r="A92" s="51">
        <v>77</v>
      </c>
      <c r="B92" s="24" t="s">
        <v>137</v>
      </c>
      <c r="C92" s="28">
        <v>0.28000000000000003</v>
      </c>
      <c r="D92" s="150"/>
      <c r="E92" s="51" t="s">
        <v>115</v>
      </c>
      <c r="F92" s="51" t="s">
        <v>431</v>
      </c>
      <c r="G92" s="130">
        <v>0</v>
      </c>
      <c r="H92" s="131">
        <v>100</v>
      </c>
      <c r="I92" s="177"/>
      <c r="J92" s="150"/>
    </row>
    <row r="93" spans="1:10">
      <c r="A93" s="51">
        <v>78</v>
      </c>
      <c r="B93" s="24" t="s">
        <v>138</v>
      </c>
      <c r="C93" s="28">
        <v>1.25</v>
      </c>
      <c r="D93" s="150"/>
      <c r="E93" s="51" t="s">
        <v>115</v>
      </c>
      <c r="F93" s="51" t="s">
        <v>431</v>
      </c>
      <c r="G93" s="130">
        <v>0.6</v>
      </c>
      <c r="H93" s="52">
        <v>530</v>
      </c>
      <c r="I93" s="177"/>
      <c r="J93" s="150"/>
    </row>
    <row r="94" spans="1:10" ht="15" customHeight="1">
      <c r="A94" s="51">
        <v>79</v>
      </c>
      <c r="B94" s="24" t="s">
        <v>139</v>
      </c>
      <c r="C94" s="28">
        <v>2.2000000000000002</v>
      </c>
      <c r="D94" s="150"/>
      <c r="E94" s="51" t="s">
        <v>115</v>
      </c>
      <c r="F94" s="51" t="s">
        <v>431</v>
      </c>
      <c r="G94" s="130">
        <v>0.9</v>
      </c>
      <c r="H94" s="52">
        <v>500</v>
      </c>
      <c r="I94" s="177"/>
      <c r="J94" s="150"/>
    </row>
    <row r="95" spans="1:10">
      <c r="A95" s="51">
        <v>80</v>
      </c>
      <c r="B95" s="49" t="s">
        <v>140</v>
      </c>
      <c r="C95" s="28">
        <v>1.33</v>
      </c>
      <c r="D95" s="150"/>
      <c r="E95" s="51" t="s">
        <v>115</v>
      </c>
      <c r="F95" s="51" t="s">
        <v>431</v>
      </c>
      <c r="G95" s="130">
        <v>0.9</v>
      </c>
      <c r="H95" s="52">
        <v>720</v>
      </c>
      <c r="I95" s="177"/>
      <c r="J95" s="150"/>
    </row>
    <row r="96" spans="1:10">
      <c r="A96" s="51">
        <v>81</v>
      </c>
      <c r="B96" s="49" t="s">
        <v>141</v>
      </c>
      <c r="C96" s="28">
        <v>0.81</v>
      </c>
      <c r="D96" s="150"/>
      <c r="E96" s="51" t="s">
        <v>115</v>
      </c>
      <c r="F96" s="51" t="s">
        <v>431</v>
      </c>
      <c r="G96" s="130">
        <v>0.5</v>
      </c>
      <c r="H96" s="52">
        <v>550</v>
      </c>
      <c r="I96" s="177"/>
      <c r="J96" s="150"/>
    </row>
    <row r="97" spans="1:10" ht="15" customHeight="1">
      <c r="A97" s="51">
        <v>82</v>
      </c>
      <c r="B97" s="49" t="s">
        <v>142</v>
      </c>
      <c r="C97" s="28">
        <v>0.75</v>
      </c>
      <c r="D97" s="150"/>
      <c r="E97" s="51" t="s">
        <v>115</v>
      </c>
      <c r="F97" s="51" t="s">
        <v>431</v>
      </c>
      <c r="G97" s="130">
        <v>0.9</v>
      </c>
      <c r="H97" s="52">
        <v>400</v>
      </c>
      <c r="I97" s="177"/>
      <c r="J97" s="150"/>
    </row>
    <row r="98" spans="1:10">
      <c r="A98" s="51">
        <v>83</v>
      </c>
      <c r="B98" s="49" t="s">
        <v>143</v>
      </c>
      <c r="C98" s="28">
        <v>0.66</v>
      </c>
      <c r="D98" s="150"/>
      <c r="E98" s="51" t="s">
        <v>115</v>
      </c>
      <c r="F98" s="51" t="s">
        <v>431</v>
      </c>
      <c r="G98" s="130">
        <v>0.95</v>
      </c>
      <c r="H98" s="52">
        <v>250</v>
      </c>
      <c r="I98" s="177"/>
      <c r="J98" s="150"/>
    </row>
    <row r="99" spans="1:10" ht="30">
      <c r="A99" s="51">
        <v>84</v>
      </c>
      <c r="B99" s="49" t="s">
        <v>144</v>
      </c>
      <c r="C99" s="28">
        <v>0.66</v>
      </c>
      <c r="D99" s="150"/>
      <c r="E99" s="51" t="s">
        <v>115</v>
      </c>
      <c r="F99" s="51" t="s">
        <v>431</v>
      </c>
      <c r="G99" s="130">
        <v>1</v>
      </c>
      <c r="H99" s="52">
        <v>250</v>
      </c>
      <c r="I99" s="177"/>
      <c r="J99" s="150"/>
    </row>
    <row r="100" spans="1:10">
      <c r="A100" s="51">
        <v>85</v>
      </c>
      <c r="B100" s="49" t="s">
        <v>145</v>
      </c>
      <c r="C100" s="28">
        <v>0.35</v>
      </c>
      <c r="D100" s="150"/>
      <c r="E100" s="51" t="s">
        <v>115</v>
      </c>
      <c r="F100" s="51" t="s">
        <v>431</v>
      </c>
      <c r="G100" s="130">
        <v>0.5</v>
      </c>
      <c r="H100" s="52">
        <v>150</v>
      </c>
      <c r="I100" s="177"/>
      <c r="J100" s="150"/>
    </row>
    <row r="101" spans="1:10">
      <c r="A101" s="51">
        <v>86</v>
      </c>
      <c r="B101" s="134" t="s">
        <v>146</v>
      </c>
      <c r="C101" s="28">
        <v>0.4</v>
      </c>
      <c r="D101" s="150"/>
      <c r="E101" s="51" t="s">
        <v>115</v>
      </c>
      <c r="F101" s="51" t="s">
        <v>431</v>
      </c>
      <c r="G101" s="130">
        <v>0.9</v>
      </c>
      <c r="H101" s="52">
        <v>150</v>
      </c>
      <c r="I101" s="177"/>
      <c r="J101" s="150"/>
    </row>
    <row r="102" spans="1:10" ht="30">
      <c r="A102" s="51">
        <v>87</v>
      </c>
      <c r="B102" s="49" t="s">
        <v>147</v>
      </c>
      <c r="C102" s="28">
        <v>0.48</v>
      </c>
      <c r="D102" s="150"/>
      <c r="E102" s="51" t="s">
        <v>115</v>
      </c>
      <c r="F102" s="51" t="s">
        <v>431</v>
      </c>
      <c r="G102" s="130">
        <v>0.9</v>
      </c>
      <c r="H102" s="52">
        <v>180</v>
      </c>
      <c r="I102" s="177"/>
      <c r="J102" s="150"/>
    </row>
    <row r="103" spans="1:10" ht="30">
      <c r="A103" s="51">
        <v>88</v>
      </c>
      <c r="B103" s="49" t="s">
        <v>148</v>
      </c>
      <c r="C103" s="28">
        <v>0.75</v>
      </c>
      <c r="D103" s="150"/>
      <c r="E103" s="51" t="s">
        <v>115</v>
      </c>
      <c r="F103" s="51" t="s">
        <v>431</v>
      </c>
      <c r="G103" s="130">
        <v>0.9</v>
      </c>
      <c r="H103" s="52">
        <v>315</v>
      </c>
      <c r="I103" s="177"/>
      <c r="J103" s="150"/>
    </row>
    <row r="104" spans="1:10" ht="18" customHeight="1">
      <c r="A104" s="51">
        <v>89</v>
      </c>
      <c r="B104" s="49" t="s">
        <v>149</v>
      </c>
      <c r="C104" s="28">
        <v>0.8</v>
      </c>
      <c r="D104" s="150"/>
      <c r="E104" s="51" t="s">
        <v>115</v>
      </c>
      <c r="F104" s="51" t="s">
        <v>431</v>
      </c>
      <c r="G104" s="130">
        <v>0</v>
      </c>
      <c r="H104" s="52">
        <v>350</v>
      </c>
      <c r="I104" s="177"/>
      <c r="J104" s="150"/>
    </row>
    <row r="105" spans="1:10">
      <c r="A105" s="51">
        <v>90</v>
      </c>
      <c r="B105" s="49" t="s">
        <v>150</v>
      </c>
      <c r="C105" s="28">
        <v>0.82499999999999996</v>
      </c>
      <c r="D105" s="150"/>
      <c r="E105" s="51" t="s">
        <v>115</v>
      </c>
      <c r="F105" s="51" t="s">
        <v>431</v>
      </c>
      <c r="G105" s="130">
        <v>0.95</v>
      </c>
      <c r="H105" s="52">
        <v>300</v>
      </c>
      <c r="I105" s="177"/>
      <c r="J105" s="150"/>
    </row>
    <row r="106" spans="1:10" ht="30">
      <c r="A106" s="51">
        <v>91</v>
      </c>
      <c r="B106" s="49" t="s">
        <v>151</v>
      </c>
      <c r="C106" s="28">
        <v>0.2</v>
      </c>
      <c r="D106" s="150"/>
      <c r="E106" s="51" t="s">
        <v>115</v>
      </c>
      <c r="F106" s="51" t="s">
        <v>431</v>
      </c>
      <c r="G106" s="130">
        <v>0.8</v>
      </c>
      <c r="H106" s="52">
        <v>80</v>
      </c>
      <c r="I106" s="177"/>
      <c r="J106" s="150"/>
    </row>
    <row r="107" spans="1:10" ht="28.5">
      <c r="A107" s="51">
        <v>92</v>
      </c>
      <c r="B107" s="134" t="s">
        <v>152</v>
      </c>
      <c r="C107" s="28">
        <v>0.5</v>
      </c>
      <c r="D107" s="150"/>
      <c r="E107" s="51" t="s">
        <v>115</v>
      </c>
      <c r="F107" s="51" t="s">
        <v>431</v>
      </c>
      <c r="G107" s="130">
        <v>1</v>
      </c>
      <c r="H107" s="52">
        <v>180</v>
      </c>
      <c r="I107" s="177"/>
      <c r="J107" s="150"/>
    </row>
    <row r="108" spans="1:10">
      <c r="A108" s="51">
        <v>93</v>
      </c>
      <c r="B108" s="49" t="s">
        <v>153</v>
      </c>
      <c r="C108" s="28">
        <v>0.85</v>
      </c>
      <c r="D108" s="150"/>
      <c r="E108" s="51" t="s">
        <v>115</v>
      </c>
      <c r="F108" s="51" t="s">
        <v>431</v>
      </c>
      <c r="G108" s="130">
        <v>1</v>
      </c>
      <c r="H108" s="52">
        <v>200</v>
      </c>
      <c r="I108" s="177"/>
      <c r="J108" s="150"/>
    </row>
    <row r="109" spans="1:10">
      <c r="A109" s="51">
        <v>94</v>
      </c>
      <c r="B109" s="134" t="s">
        <v>154</v>
      </c>
      <c r="C109" s="28">
        <v>0.26</v>
      </c>
      <c r="D109" s="150"/>
      <c r="E109" s="51" t="s">
        <v>115</v>
      </c>
      <c r="F109" s="51" t="s">
        <v>431</v>
      </c>
      <c r="G109" s="130">
        <v>0</v>
      </c>
      <c r="H109" s="52">
        <v>70</v>
      </c>
      <c r="I109" s="177"/>
      <c r="J109" s="150"/>
    </row>
    <row r="110" spans="1:10" ht="30">
      <c r="A110" s="51">
        <v>95</v>
      </c>
      <c r="B110" s="49" t="s">
        <v>155</v>
      </c>
      <c r="C110" s="50">
        <v>0.75</v>
      </c>
      <c r="D110" s="150"/>
      <c r="E110" s="51" t="s">
        <v>115</v>
      </c>
      <c r="F110" s="51" t="s">
        <v>431</v>
      </c>
      <c r="G110" s="130">
        <v>0.4</v>
      </c>
      <c r="H110" s="52">
        <v>100</v>
      </c>
      <c r="I110" s="177"/>
      <c r="J110" s="150"/>
    </row>
    <row r="111" spans="1:10" ht="30">
      <c r="A111" s="51">
        <v>96</v>
      </c>
      <c r="B111" s="49" t="s">
        <v>156</v>
      </c>
      <c r="C111" s="50">
        <v>0.67</v>
      </c>
      <c r="D111" s="150"/>
      <c r="E111" s="51" t="s">
        <v>115</v>
      </c>
      <c r="F111" s="51" t="s">
        <v>431</v>
      </c>
      <c r="G111" s="130">
        <v>0.7</v>
      </c>
      <c r="H111" s="52">
        <v>300</v>
      </c>
      <c r="I111" s="177"/>
      <c r="J111" s="150"/>
    </row>
    <row r="112" spans="1:10">
      <c r="A112" s="51">
        <v>97</v>
      </c>
      <c r="B112" s="49" t="s">
        <v>157</v>
      </c>
      <c r="C112" s="50">
        <v>0.3</v>
      </c>
      <c r="D112" s="150"/>
      <c r="E112" s="51" t="s">
        <v>115</v>
      </c>
      <c r="F112" s="51" t="s">
        <v>431</v>
      </c>
      <c r="G112" s="130">
        <v>0</v>
      </c>
      <c r="H112" s="52">
        <v>50</v>
      </c>
      <c r="I112" s="177"/>
      <c r="J112" s="150"/>
    </row>
    <row r="113" spans="1:10">
      <c r="A113" s="51">
        <v>98</v>
      </c>
      <c r="B113" s="53" t="s">
        <v>158</v>
      </c>
      <c r="C113" s="28">
        <v>1</v>
      </c>
      <c r="D113" s="150"/>
      <c r="E113" s="51" t="s">
        <v>115</v>
      </c>
      <c r="F113" s="51" t="s">
        <v>431</v>
      </c>
      <c r="G113" s="130">
        <v>0.5</v>
      </c>
      <c r="H113" s="52">
        <v>250</v>
      </c>
      <c r="I113" s="177"/>
      <c r="J113" s="150"/>
    </row>
    <row r="114" spans="1:10" ht="15.75">
      <c r="A114" s="94" t="s">
        <v>159</v>
      </c>
      <c r="B114" s="49"/>
      <c r="C114" s="50"/>
      <c r="D114" s="130"/>
      <c r="E114" s="51"/>
      <c r="F114" s="51"/>
      <c r="G114" s="130"/>
      <c r="H114" s="130"/>
      <c r="I114" s="130"/>
      <c r="J114" s="136"/>
    </row>
    <row r="115" spans="1:10" ht="15.75">
      <c r="A115" s="94" t="s">
        <v>160</v>
      </c>
      <c r="B115" s="49"/>
      <c r="C115" s="50"/>
      <c r="D115" s="130"/>
      <c r="E115" s="51"/>
      <c r="F115" s="51"/>
      <c r="G115" s="130"/>
      <c r="H115" s="130"/>
      <c r="I115" s="130"/>
      <c r="J115" s="136"/>
    </row>
    <row r="116" spans="1:10" ht="45">
      <c r="A116" s="51">
        <v>99</v>
      </c>
      <c r="B116" s="53" t="s">
        <v>161</v>
      </c>
      <c r="C116" s="50">
        <v>3</v>
      </c>
      <c r="D116" s="130" t="s">
        <v>131</v>
      </c>
      <c r="E116" s="51" t="s">
        <v>115</v>
      </c>
      <c r="F116" s="51" t="s">
        <v>431</v>
      </c>
      <c r="G116" s="130">
        <v>0.9</v>
      </c>
      <c r="H116" s="26">
        <v>1760</v>
      </c>
      <c r="I116" s="26">
        <f>H116*G116</f>
        <v>1584</v>
      </c>
      <c r="J116" s="150" t="s">
        <v>418</v>
      </c>
    </row>
    <row r="117" spans="1:10">
      <c r="A117" s="51">
        <v>100</v>
      </c>
      <c r="B117" s="24" t="s">
        <v>162</v>
      </c>
      <c r="C117" s="50">
        <v>0.84</v>
      </c>
      <c r="D117" s="150" t="s">
        <v>163</v>
      </c>
      <c r="E117" s="51" t="s">
        <v>115</v>
      </c>
      <c r="F117" s="51" t="s">
        <v>431</v>
      </c>
      <c r="G117" s="130">
        <v>0.9</v>
      </c>
      <c r="H117" s="26">
        <v>330</v>
      </c>
      <c r="I117" s="26">
        <f>H117*G117</f>
        <v>297</v>
      </c>
      <c r="J117" s="150"/>
    </row>
    <row r="118" spans="1:10">
      <c r="A118" s="51">
        <v>101</v>
      </c>
      <c r="B118" s="24" t="s">
        <v>164</v>
      </c>
      <c r="C118" s="28">
        <v>3.6</v>
      </c>
      <c r="D118" s="150"/>
      <c r="E118" s="51" t="s">
        <v>115</v>
      </c>
      <c r="F118" s="51" t="s">
        <v>431</v>
      </c>
      <c r="G118" s="130">
        <v>0.9</v>
      </c>
      <c r="H118" s="26">
        <v>2900</v>
      </c>
      <c r="I118" s="26">
        <f>H118*G118</f>
        <v>2610</v>
      </c>
      <c r="J118" s="150"/>
    </row>
    <row r="119" spans="1:10" ht="16.5" customHeight="1">
      <c r="A119" s="51">
        <v>102</v>
      </c>
      <c r="B119" s="53" t="s">
        <v>165</v>
      </c>
      <c r="C119" s="28">
        <v>1.25</v>
      </c>
      <c r="D119" s="150"/>
      <c r="E119" s="51" t="s">
        <v>115</v>
      </c>
      <c r="F119" s="51" t="s">
        <v>431</v>
      </c>
      <c r="G119" s="130">
        <v>0.95</v>
      </c>
      <c r="H119" s="26">
        <v>360</v>
      </c>
      <c r="I119" s="26">
        <v>330</v>
      </c>
      <c r="J119" s="150"/>
    </row>
    <row r="120" spans="1:10">
      <c r="A120" s="51">
        <v>103</v>
      </c>
      <c r="B120" s="53" t="s">
        <v>166</v>
      </c>
      <c r="C120" s="28">
        <v>1.07</v>
      </c>
      <c r="D120" s="150"/>
      <c r="E120" s="51" t="s">
        <v>115</v>
      </c>
      <c r="F120" s="51" t="s">
        <v>431</v>
      </c>
      <c r="G120" s="130">
        <v>0.4</v>
      </c>
      <c r="H120" s="26">
        <v>175</v>
      </c>
      <c r="I120" s="26">
        <f>H120*G120</f>
        <v>70</v>
      </c>
      <c r="J120" s="150"/>
    </row>
    <row r="121" spans="1:10">
      <c r="A121" s="51">
        <v>104</v>
      </c>
      <c r="B121" s="53" t="s">
        <v>168</v>
      </c>
      <c r="C121" s="28">
        <v>1.54</v>
      </c>
      <c r="D121" s="150"/>
      <c r="E121" s="51" t="s">
        <v>115</v>
      </c>
      <c r="F121" s="51" t="s">
        <v>431</v>
      </c>
      <c r="G121" s="130">
        <v>0.95</v>
      </c>
      <c r="H121" s="26">
        <v>780</v>
      </c>
      <c r="I121" s="26">
        <v>700</v>
      </c>
      <c r="J121" s="150"/>
    </row>
    <row r="122" spans="1:10">
      <c r="A122" s="51">
        <v>105</v>
      </c>
      <c r="B122" s="53" t="s">
        <v>169</v>
      </c>
      <c r="C122" s="28">
        <v>0.52</v>
      </c>
      <c r="D122" s="150"/>
      <c r="E122" s="51" t="s">
        <v>115</v>
      </c>
      <c r="F122" s="51" t="s">
        <v>431</v>
      </c>
      <c r="G122" s="130">
        <v>0.4</v>
      </c>
      <c r="H122" s="26">
        <v>60</v>
      </c>
      <c r="I122" s="26">
        <f>H122*G122</f>
        <v>24</v>
      </c>
      <c r="J122" s="150"/>
    </row>
    <row r="123" spans="1:10">
      <c r="A123" s="51">
        <v>106</v>
      </c>
      <c r="B123" s="53" t="s">
        <v>170</v>
      </c>
      <c r="C123" s="28">
        <v>0.99</v>
      </c>
      <c r="D123" s="150"/>
      <c r="E123" s="51" t="s">
        <v>115</v>
      </c>
      <c r="F123" s="51" t="s">
        <v>431</v>
      </c>
      <c r="G123" s="130">
        <v>0.9</v>
      </c>
      <c r="H123" s="26">
        <v>560</v>
      </c>
      <c r="I123" s="26">
        <v>450</v>
      </c>
      <c r="J123" s="150"/>
    </row>
    <row r="124" spans="1:10">
      <c r="A124" s="51">
        <v>107</v>
      </c>
      <c r="B124" s="53" t="s">
        <v>171</v>
      </c>
      <c r="C124" s="28">
        <v>0.95</v>
      </c>
      <c r="D124" s="150"/>
      <c r="E124" s="51" t="s">
        <v>115</v>
      </c>
      <c r="F124" s="51" t="s">
        <v>431</v>
      </c>
      <c r="G124" s="130">
        <v>0.95</v>
      </c>
      <c r="H124" s="26">
        <v>200</v>
      </c>
      <c r="I124" s="26">
        <v>180</v>
      </c>
      <c r="J124" s="150"/>
    </row>
    <row r="125" spans="1:10" ht="19.5" customHeight="1">
      <c r="A125" s="51">
        <v>108</v>
      </c>
      <c r="B125" s="53" t="s">
        <v>172</v>
      </c>
      <c r="C125" s="28">
        <v>0.6</v>
      </c>
      <c r="D125" s="150"/>
      <c r="E125" s="51" t="s">
        <v>115</v>
      </c>
      <c r="F125" s="51" t="s">
        <v>431</v>
      </c>
      <c r="G125" s="130">
        <v>0.9</v>
      </c>
      <c r="H125" s="26">
        <v>245</v>
      </c>
      <c r="I125" s="26">
        <f>H125*G125</f>
        <v>220.5</v>
      </c>
      <c r="J125" s="150"/>
    </row>
    <row r="126" spans="1:10">
      <c r="A126" s="51">
        <v>109</v>
      </c>
      <c r="B126" s="53" t="s">
        <v>173</v>
      </c>
      <c r="C126" s="28">
        <v>0.98</v>
      </c>
      <c r="D126" s="150"/>
      <c r="E126" s="51" t="s">
        <v>115</v>
      </c>
      <c r="F126" s="51" t="s">
        <v>431</v>
      </c>
      <c r="G126" s="130">
        <v>0.9</v>
      </c>
      <c r="H126" s="26">
        <v>210</v>
      </c>
      <c r="I126" s="26">
        <f>H126*G126</f>
        <v>189</v>
      </c>
      <c r="J126" s="150"/>
    </row>
    <row r="127" spans="1:10">
      <c r="A127" s="51">
        <v>110</v>
      </c>
      <c r="B127" s="53" t="s">
        <v>174</v>
      </c>
      <c r="C127" s="50">
        <v>0.9</v>
      </c>
      <c r="D127" s="150"/>
      <c r="E127" s="51" t="s">
        <v>115</v>
      </c>
      <c r="F127" s="51" t="s">
        <v>431</v>
      </c>
      <c r="G127" s="130">
        <v>0.9</v>
      </c>
      <c r="H127" s="26">
        <v>1045</v>
      </c>
      <c r="I127" s="26">
        <f>H127*G127</f>
        <v>940.5</v>
      </c>
      <c r="J127" s="150"/>
    </row>
    <row r="128" spans="1:10" ht="15.75">
      <c r="A128" s="94" t="s">
        <v>175</v>
      </c>
      <c r="B128" s="49"/>
      <c r="C128" s="50"/>
      <c r="D128" s="54"/>
      <c r="E128" s="54"/>
      <c r="F128" s="54"/>
      <c r="G128" s="130"/>
      <c r="H128" s="130"/>
      <c r="I128" s="130"/>
      <c r="J128" s="136"/>
    </row>
    <row r="129" spans="1:10" ht="15.75">
      <c r="A129" s="94" t="s">
        <v>176</v>
      </c>
      <c r="B129" s="49"/>
      <c r="C129" s="50"/>
      <c r="D129" s="54"/>
      <c r="E129" s="54"/>
      <c r="F129" s="54"/>
      <c r="G129" s="130"/>
      <c r="H129" s="130"/>
      <c r="I129" s="130"/>
      <c r="J129" s="136"/>
    </row>
    <row r="130" spans="1:10">
      <c r="A130" s="51">
        <v>111</v>
      </c>
      <c r="B130" s="24" t="s">
        <v>177</v>
      </c>
      <c r="C130" s="28">
        <v>0.75</v>
      </c>
      <c r="D130" s="150" t="s">
        <v>163</v>
      </c>
      <c r="E130" s="51" t="s">
        <v>115</v>
      </c>
      <c r="F130" s="51" t="s">
        <v>431</v>
      </c>
      <c r="G130" s="130">
        <v>0.9</v>
      </c>
      <c r="H130" s="26">
        <v>90</v>
      </c>
      <c r="I130" s="26">
        <v>75</v>
      </c>
      <c r="J130" s="150" t="s">
        <v>418</v>
      </c>
    </row>
    <row r="131" spans="1:10" ht="15" customHeight="1">
      <c r="A131" s="51">
        <v>112</v>
      </c>
      <c r="B131" s="24" t="s">
        <v>178</v>
      </c>
      <c r="C131" s="28">
        <v>0.45</v>
      </c>
      <c r="D131" s="150"/>
      <c r="E131" s="51" t="s">
        <v>115</v>
      </c>
      <c r="F131" s="51" t="s">
        <v>431</v>
      </c>
      <c r="G131" s="130">
        <v>0.9</v>
      </c>
      <c r="H131" s="26">
        <v>175</v>
      </c>
      <c r="I131" s="26">
        <v>140</v>
      </c>
      <c r="J131" s="150"/>
    </row>
    <row r="132" spans="1:10">
      <c r="A132" s="51">
        <v>113</v>
      </c>
      <c r="B132" s="24" t="s">
        <v>179</v>
      </c>
      <c r="C132" s="28">
        <v>0.65</v>
      </c>
      <c r="D132" s="150"/>
      <c r="E132" s="51" t="s">
        <v>115</v>
      </c>
      <c r="F132" s="51" t="s">
        <v>431</v>
      </c>
      <c r="G132" s="130">
        <v>0.9</v>
      </c>
      <c r="H132" s="26">
        <v>340</v>
      </c>
      <c r="I132" s="26">
        <v>250</v>
      </c>
      <c r="J132" s="150"/>
    </row>
    <row r="133" spans="1:10">
      <c r="A133" s="51">
        <v>114</v>
      </c>
      <c r="B133" s="49" t="s">
        <v>180</v>
      </c>
      <c r="C133" s="28">
        <v>0.8</v>
      </c>
      <c r="D133" s="150"/>
      <c r="E133" s="51" t="s">
        <v>115</v>
      </c>
      <c r="F133" s="51" t="s">
        <v>431</v>
      </c>
      <c r="G133" s="130">
        <v>0.9</v>
      </c>
      <c r="H133" s="26">
        <v>400</v>
      </c>
      <c r="I133" s="26">
        <v>340</v>
      </c>
      <c r="J133" s="150"/>
    </row>
    <row r="134" spans="1:10" ht="30">
      <c r="A134" s="51">
        <v>115</v>
      </c>
      <c r="B134" s="49" t="s">
        <v>181</v>
      </c>
      <c r="C134" s="28">
        <v>0.35</v>
      </c>
      <c r="D134" s="150"/>
      <c r="E134" s="51" t="s">
        <v>115</v>
      </c>
      <c r="F134" s="51" t="s">
        <v>431</v>
      </c>
      <c r="G134" s="130">
        <v>0.9</v>
      </c>
      <c r="H134" s="26">
        <v>300</v>
      </c>
      <c r="I134" s="26">
        <f>H134*G134</f>
        <v>270</v>
      </c>
      <c r="J134" s="150"/>
    </row>
    <row r="135" spans="1:10">
      <c r="A135" s="51">
        <v>116</v>
      </c>
      <c r="B135" s="53" t="s">
        <v>182</v>
      </c>
      <c r="C135" s="28">
        <v>0.85</v>
      </c>
      <c r="D135" s="150" t="s">
        <v>131</v>
      </c>
      <c r="E135" s="51" t="s">
        <v>115</v>
      </c>
      <c r="F135" s="51" t="s">
        <v>431</v>
      </c>
      <c r="G135" s="130">
        <v>0.9</v>
      </c>
      <c r="H135" s="26">
        <v>460</v>
      </c>
      <c r="I135" s="26">
        <v>414</v>
      </c>
      <c r="J135" s="150"/>
    </row>
    <row r="136" spans="1:10">
      <c r="A136" s="51">
        <v>117</v>
      </c>
      <c r="B136" s="53" t="s">
        <v>183</v>
      </c>
      <c r="C136" s="28">
        <v>0.8</v>
      </c>
      <c r="D136" s="150"/>
      <c r="E136" s="51" t="s">
        <v>115</v>
      </c>
      <c r="F136" s="51" t="s">
        <v>431</v>
      </c>
      <c r="G136" s="130">
        <v>0.4</v>
      </c>
      <c r="H136" s="26">
        <v>350</v>
      </c>
      <c r="I136" s="26">
        <f>H136*G136</f>
        <v>140</v>
      </c>
      <c r="J136" s="150"/>
    </row>
    <row r="137" spans="1:10">
      <c r="A137" s="51">
        <v>118</v>
      </c>
      <c r="B137" s="53" t="s">
        <v>184</v>
      </c>
      <c r="C137" s="28">
        <v>0.3</v>
      </c>
      <c r="D137" s="150"/>
      <c r="E137" s="51" t="s">
        <v>115</v>
      </c>
      <c r="F137" s="51" t="s">
        <v>431</v>
      </c>
      <c r="G137" s="130">
        <v>0.2</v>
      </c>
      <c r="H137" s="26">
        <v>95</v>
      </c>
      <c r="I137" s="26">
        <f>H137*G137</f>
        <v>19</v>
      </c>
      <c r="J137" s="150"/>
    </row>
    <row r="138" spans="1:10">
      <c r="A138" s="51">
        <v>119</v>
      </c>
      <c r="B138" s="49" t="s">
        <v>185</v>
      </c>
      <c r="C138" s="28">
        <v>0.6</v>
      </c>
      <c r="D138" s="150"/>
      <c r="E138" s="51" t="s">
        <v>115</v>
      </c>
      <c r="F138" s="51" t="s">
        <v>431</v>
      </c>
      <c r="G138" s="130">
        <v>0.2</v>
      </c>
      <c r="H138" s="26">
        <v>110</v>
      </c>
      <c r="I138" s="26">
        <f>H138*G138</f>
        <v>22</v>
      </c>
      <c r="J138" s="150"/>
    </row>
    <row r="139" spans="1:10">
      <c r="A139" s="51">
        <v>120</v>
      </c>
      <c r="B139" s="49" t="s">
        <v>186</v>
      </c>
      <c r="C139" s="55">
        <v>0.9</v>
      </c>
      <c r="D139" s="150"/>
      <c r="E139" s="51" t="s">
        <v>115</v>
      </c>
      <c r="F139" s="51" t="s">
        <v>431</v>
      </c>
      <c r="G139" s="130">
        <v>0.9</v>
      </c>
      <c r="H139" s="26">
        <v>200</v>
      </c>
      <c r="I139" s="26">
        <v>180</v>
      </c>
      <c r="J139" s="150"/>
    </row>
    <row r="140" spans="1:10" ht="30">
      <c r="A140" s="51">
        <v>121</v>
      </c>
      <c r="B140" s="49" t="s">
        <v>187</v>
      </c>
      <c r="C140" s="55">
        <v>1.7</v>
      </c>
      <c r="D140" s="150"/>
      <c r="E140" s="51" t="s">
        <v>115</v>
      </c>
      <c r="F140" s="51" t="s">
        <v>431</v>
      </c>
      <c r="G140" s="130">
        <v>0.9</v>
      </c>
      <c r="H140" s="26" t="s">
        <v>167</v>
      </c>
      <c r="I140" s="26">
        <v>500</v>
      </c>
      <c r="J140" s="150"/>
    </row>
    <row r="141" spans="1:10" ht="30">
      <c r="A141" s="51">
        <v>122</v>
      </c>
      <c r="B141" s="49" t="s">
        <v>188</v>
      </c>
      <c r="C141" s="55">
        <v>0.5</v>
      </c>
      <c r="D141" s="150"/>
      <c r="E141" s="51" t="s">
        <v>115</v>
      </c>
      <c r="F141" s="51" t="s">
        <v>431</v>
      </c>
      <c r="G141" s="130">
        <v>0.4</v>
      </c>
      <c r="H141" s="26" t="s">
        <v>167</v>
      </c>
      <c r="I141" s="26" t="s">
        <v>167</v>
      </c>
      <c r="J141" s="150"/>
    </row>
    <row r="142" spans="1:10" ht="15.75">
      <c r="A142" s="94" t="s">
        <v>176</v>
      </c>
      <c r="B142" s="49"/>
      <c r="C142" s="50"/>
      <c r="D142" s="130"/>
      <c r="E142" s="54"/>
      <c r="F142" s="54"/>
      <c r="G142" s="130"/>
      <c r="H142" s="130"/>
      <c r="I142" s="130"/>
      <c r="J142" s="150"/>
    </row>
    <row r="143" spans="1:10" ht="15" customHeight="1">
      <c r="A143" s="51">
        <f>A141+1</f>
        <v>123</v>
      </c>
      <c r="B143" s="49" t="s">
        <v>189</v>
      </c>
      <c r="C143" s="28">
        <f>670/1000</f>
        <v>0.67</v>
      </c>
      <c r="D143" s="150" t="s">
        <v>82</v>
      </c>
      <c r="E143" s="51" t="s">
        <v>115</v>
      </c>
      <c r="F143" s="51" t="s">
        <v>135</v>
      </c>
      <c r="G143" s="127">
        <v>0.6</v>
      </c>
      <c r="H143" s="26">
        <v>684.33</v>
      </c>
      <c r="I143" s="56">
        <v>400</v>
      </c>
      <c r="J143" s="150"/>
    </row>
    <row r="144" spans="1:10">
      <c r="A144" s="13">
        <f>A143+1</f>
        <v>124</v>
      </c>
      <c r="B144" s="49" t="s">
        <v>190</v>
      </c>
      <c r="C144" s="28">
        <f>354/1000</f>
        <v>0.35399999999999998</v>
      </c>
      <c r="D144" s="150"/>
      <c r="E144" s="51" t="s">
        <v>115</v>
      </c>
      <c r="F144" s="51" t="s">
        <v>135</v>
      </c>
      <c r="G144" s="127">
        <v>0</v>
      </c>
      <c r="H144" s="26">
        <v>333.65</v>
      </c>
      <c r="I144" s="57">
        <v>0</v>
      </c>
      <c r="J144" s="150"/>
    </row>
    <row r="145" spans="1:10">
      <c r="A145" s="51">
        <v>125</v>
      </c>
      <c r="B145" s="49" t="s">
        <v>191</v>
      </c>
      <c r="C145" s="28">
        <f>328/1000</f>
        <v>0.32800000000000001</v>
      </c>
      <c r="D145" s="150"/>
      <c r="E145" s="51" t="s">
        <v>115</v>
      </c>
      <c r="F145" s="51" t="s">
        <v>135</v>
      </c>
      <c r="G145" s="127">
        <v>0</v>
      </c>
      <c r="H145" s="26">
        <v>300</v>
      </c>
      <c r="I145" s="57">
        <v>0</v>
      </c>
      <c r="J145" s="150"/>
    </row>
    <row r="146" spans="1:10">
      <c r="A146" s="13">
        <f t="shared" ref="A146" si="28">A145+1</f>
        <v>126</v>
      </c>
      <c r="B146" s="49" t="s">
        <v>192</v>
      </c>
      <c r="C146" s="28">
        <f>400/1000</f>
        <v>0.4</v>
      </c>
      <c r="D146" s="150"/>
      <c r="E146" s="51" t="s">
        <v>115</v>
      </c>
      <c r="F146" s="51" t="s">
        <v>135</v>
      </c>
      <c r="G146" s="127">
        <v>0</v>
      </c>
      <c r="H146" s="26">
        <v>90</v>
      </c>
      <c r="I146" s="57">
        <v>0</v>
      </c>
      <c r="J146" s="150"/>
    </row>
    <row r="147" spans="1:10">
      <c r="A147" s="51">
        <v>127</v>
      </c>
      <c r="B147" s="49" t="s">
        <v>193</v>
      </c>
      <c r="C147" s="28">
        <f>610/1000</f>
        <v>0.61</v>
      </c>
      <c r="D147" s="150"/>
      <c r="E147" s="51" t="s">
        <v>115</v>
      </c>
      <c r="F147" s="51" t="s">
        <v>135</v>
      </c>
      <c r="G147" s="127">
        <v>0.1</v>
      </c>
      <c r="H147" s="26">
        <v>300</v>
      </c>
      <c r="I147" s="56">
        <v>180</v>
      </c>
      <c r="J147" s="150"/>
    </row>
    <row r="148" spans="1:10">
      <c r="A148" s="13">
        <f t="shared" ref="A148" si="29">A147+1</f>
        <v>128</v>
      </c>
      <c r="B148" s="49" t="s">
        <v>194</v>
      </c>
      <c r="C148" s="58">
        <v>2.5</v>
      </c>
      <c r="D148" s="150"/>
      <c r="E148" s="51" t="s">
        <v>115</v>
      </c>
      <c r="F148" s="51" t="s">
        <v>135</v>
      </c>
      <c r="G148" s="127">
        <v>0.6</v>
      </c>
      <c r="H148" s="26">
        <v>1214</v>
      </c>
      <c r="I148" s="56">
        <v>700</v>
      </c>
      <c r="J148" s="150"/>
    </row>
    <row r="149" spans="1:10">
      <c r="A149" s="51">
        <v>129</v>
      </c>
      <c r="B149" s="49" t="s">
        <v>195</v>
      </c>
      <c r="C149" s="58">
        <v>1.5</v>
      </c>
      <c r="D149" s="150"/>
      <c r="E149" s="51" t="s">
        <v>115</v>
      </c>
      <c r="F149" s="51" t="s">
        <v>135</v>
      </c>
      <c r="G149" s="127">
        <v>0.2</v>
      </c>
      <c r="H149" s="26">
        <v>874.65</v>
      </c>
      <c r="I149" s="57">
        <v>150</v>
      </c>
      <c r="J149" s="150"/>
    </row>
    <row r="150" spans="1:10">
      <c r="A150" s="13">
        <f t="shared" ref="A150" si="30">A149+1</f>
        <v>130</v>
      </c>
      <c r="B150" s="49" t="s">
        <v>196</v>
      </c>
      <c r="C150" s="28">
        <v>1.6</v>
      </c>
      <c r="D150" s="150"/>
      <c r="E150" s="51" t="s">
        <v>115</v>
      </c>
      <c r="F150" s="51" t="s">
        <v>135</v>
      </c>
      <c r="G150" s="127">
        <v>0.2</v>
      </c>
      <c r="H150" s="26">
        <v>1578.67</v>
      </c>
      <c r="I150" s="56">
        <v>280</v>
      </c>
      <c r="J150" s="150"/>
    </row>
    <row r="151" spans="1:10">
      <c r="A151" s="51">
        <v>131</v>
      </c>
      <c r="B151" s="49" t="s">
        <v>197</v>
      </c>
      <c r="C151" s="28">
        <f>630/1000</f>
        <v>0.63</v>
      </c>
      <c r="D151" s="150"/>
      <c r="E151" s="51" t="s">
        <v>115</v>
      </c>
      <c r="F151" s="51" t="s">
        <v>135</v>
      </c>
      <c r="G151" s="127">
        <v>0.8</v>
      </c>
      <c r="H151" s="26">
        <v>153.44999999999999</v>
      </c>
      <c r="I151" s="56">
        <v>255</v>
      </c>
      <c r="J151" s="150"/>
    </row>
    <row r="152" spans="1:10">
      <c r="A152" s="51">
        <f t="shared" ref="A152" si="31">A151+1</f>
        <v>132</v>
      </c>
      <c r="B152" s="49" t="s">
        <v>198</v>
      </c>
      <c r="C152" s="28">
        <f>590/1000</f>
        <v>0.59</v>
      </c>
      <c r="D152" s="150"/>
      <c r="E152" s="51" t="s">
        <v>115</v>
      </c>
      <c r="F152" s="51" t="s">
        <v>135</v>
      </c>
      <c r="G152" s="127">
        <v>0.8</v>
      </c>
      <c r="H152" s="26">
        <v>567.88</v>
      </c>
      <c r="I152" s="57">
        <v>120</v>
      </c>
      <c r="J152" s="150"/>
    </row>
    <row r="153" spans="1:10">
      <c r="A153" s="51">
        <v>133</v>
      </c>
      <c r="B153" s="49" t="s">
        <v>199</v>
      </c>
      <c r="C153" s="28">
        <f>334/1000</f>
        <v>0.33400000000000002</v>
      </c>
      <c r="D153" s="150"/>
      <c r="E153" s="51" t="s">
        <v>115</v>
      </c>
      <c r="F153" s="51" t="s">
        <v>135</v>
      </c>
      <c r="G153" s="127">
        <v>0</v>
      </c>
      <c r="H153" s="26">
        <v>222.11</v>
      </c>
      <c r="I153" s="57">
        <v>0</v>
      </c>
      <c r="J153" s="150"/>
    </row>
    <row r="154" spans="1:10">
      <c r="A154" s="51">
        <f t="shared" ref="A154" si="32">A153+1</f>
        <v>134</v>
      </c>
      <c r="B154" s="49" t="s">
        <v>200</v>
      </c>
      <c r="C154" s="28">
        <f>460/1000</f>
        <v>0.46</v>
      </c>
      <c r="D154" s="150" t="s">
        <v>82</v>
      </c>
      <c r="E154" s="51" t="s">
        <v>115</v>
      </c>
      <c r="F154" s="51" t="s">
        <v>135</v>
      </c>
      <c r="G154" s="127">
        <v>0.1</v>
      </c>
      <c r="H154" s="26">
        <v>262.2</v>
      </c>
      <c r="I154" s="57">
        <v>200</v>
      </c>
      <c r="J154" s="150" t="s">
        <v>418</v>
      </c>
    </row>
    <row r="155" spans="1:10" ht="18" customHeight="1">
      <c r="A155" s="51">
        <v>135</v>
      </c>
      <c r="B155" s="49" t="s">
        <v>201</v>
      </c>
      <c r="C155" s="28">
        <f>380/1000</f>
        <v>0.38</v>
      </c>
      <c r="D155" s="150"/>
      <c r="E155" s="51" t="s">
        <v>115</v>
      </c>
      <c r="F155" s="51" t="s">
        <v>135</v>
      </c>
      <c r="G155" s="127">
        <v>0.65</v>
      </c>
      <c r="H155" s="26">
        <v>216.6</v>
      </c>
      <c r="I155" s="56">
        <v>250</v>
      </c>
      <c r="J155" s="150"/>
    </row>
    <row r="156" spans="1:10">
      <c r="A156" s="51">
        <f t="shared" ref="A156" si="33">A155+1</f>
        <v>136</v>
      </c>
      <c r="B156" s="49" t="s">
        <v>202</v>
      </c>
      <c r="C156" s="28">
        <f>270/1000</f>
        <v>0.27</v>
      </c>
      <c r="D156" s="150"/>
      <c r="E156" s="51" t="s">
        <v>115</v>
      </c>
      <c r="F156" s="51" t="s">
        <v>135</v>
      </c>
      <c r="G156" s="127">
        <v>0</v>
      </c>
      <c r="H156" s="26">
        <v>99.9</v>
      </c>
      <c r="I156" s="57">
        <v>0</v>
      </c>
      <c r="J156" s="150"/>
    </row>
    <row r="157" spans="1:10" ht="15.75">
      <c r="A157" s="51">
        <v>137</v>
      </c>
      <c r="B157" s="49" t="s">
        <v>208</v>
      </c>
      <c r="C157" s="50">
        <v>2.9</v>
      </c>
      <c r="D157" s="150"/>
      <c r="E157" s="51" t="s">
        <v>115</v>
      </c>
      <c r="F157" s="51" t="s">
        <v>135</v>
      </c>
      <c r="G157" s="127">
        <v>0.09</v>
      </c>
      <c r="H157" s="26">
        <v>870</v>
      </c>
      <c r="I157" s="57">
        <v>80</v>
      </c>
      <c r="J157" s="150"/>
    </row>
    <row r="158" spans="1:10">
      <c r="A158" s="51">
        <f t="shared" ref="A158" si="34">A157+1</f>
        <v>138</v>
      </c>
      <c r="B158" s="49" t="s">
        <v>203</v>
      </c>
      <c r="C158" s="50">
        <f>790/1000</f>
        <v>0.79</v>
      </c>
      <c r="D158" s="150"/>
      <c r="E158" s="51" t="s">
        <v>115</v>
      </c>
      <c r="F158" s="51" t="s">
        <v>135</v>
      </c>
      <c r="G158" s="127">
        <v>0</v>
      </c>
      <c r="H158" s="26">
        <v>537.20000000000005</v>
      </c>
      <c r="I158" s="57">
        <v>0</v>
      </c>
      <c r="J158" s="150"/>
    </row>
    <row r="159" spans="1:10">
      <c r="A159" s="51">
        <v>139</v>
      </c>
      <c r="B159" s="49" t="s">
        <v>204</v>
      </c>
      <c r="C159" s="50">
        <f>690/1000</f>
        <v>0.69</v>
      </c>
      <c r="D159" s="150"/>
      <c r="E159" s="51" t="s">
        <v>115</v>
      </c>
      <c r="F159" s="51" t="s">
        <v>135</v>
      </c>
      <c r="G159" s="127">
        <v>0</v>
      </c>
      <c r="H159" s="26">
        <v>393.3</v>
      </c>
      <c r="I159" s="57">
        <v>0</v>
      </c>
      <c r="J159" s="150"/>
    </row>
    <row r="160" spans="1:10">
      <c r="A160" s="51">
        <f t="shared" ref="A160" si="35">A159+1</f>
        <v>140</v>
      </c>
      <c r="B160" s="49" t="s">
        <v>205</v>
      </c>
      <c r="C160" s="50">
        <f>2890/1000</f>
        <v>2.89</v>
      </c>
      <c r="D160" s="150"/>
      <c r="E160" s="51" t="s">
        <v>115</v>
      </c>
      <c r="F160" s="51" t="s">
        <v>135</v>
      </c>
      <c r="G160" s="127">
        <v>0.35</v>
      </c>
      <c r="H160" s="26">
        <v>2691.67</v>
      </c>
      <c r="I160" s="56">
        <v>1100</v>
      </c>
      <c r="J160" s="150"/>
    </row>
    <row r="161" spans="1:16">
      <c r="A161" s="51">
        <v>141</v>
      </c>
      <c r="B161" s="49" t="s">
        <v>206</v>
      </c>
      <c r="C161" s="50">
        <v>3.14</v>
      </c>
      <c r="D161" s="150"/>
      <c r="E161" s="51" t="s">
        <v>115</v>
      </c>
      <c r="F161" s="51" t="s">
        <v>135</v>
      </c>
      <c r="G161" s="127">
        <v>0.15</v>
      </c>
      <c r="H161" s="50">
        <v>494.55</v>
      </c>
      <c r="I161" s="131">
        <v>375</v>
      </c>
      <c r="J161" s="150"/>
    </row>
    <row r="162" spans="1:16" ht="19.5" customHeight="1">
      <c r="A162" s="51">
        <f t="shared" ref="A162" si="36">A161+1</f>
        <v>142</v>
      </c>
      <c r="B162" s="49" t="s">
        <v>207</v>
      </c>
      <c r="C162" s="28">
        <f>1470/1000</f>
        <v>1.47</v>
      </c>
      <c r="D162" s="150"/>
      <c r="E162" s="51" t="s">
        <v>115</v>
      </c>
      <c r="F162" s="51" t="s">
        <v>135</v>
      </c>
      <c r="G162" s="127">
        <v>0.15</v>
      </c>
      <c r="H162" s="26">
        <v>1651.86</v>
      </c>
      <c r="I162" s="57">
        <v>350</v>
      </c>
      <c r="J162" s="150"/>
    </row>
    <row r="163" spans="1:16">
      <c r="A163" s="51"/>
      <c r="B163" s="49"/>
      <c r="C163" s="28"/>
      <c r="D163" s="127"/>
      <c r="E163" s="51"/>
      <c r="F163" s="51"/>
      <c r="G163" s="127"/>
      <c r="H163" s="26"/>
      <c r="I163" s="57"/>
      <c r="J163" s="130"/>
    </row>
    <row r="164" spans="1:16" s="82" customFormat="1" ht="22.5" customHeight="1">
      <c r="A164" s="158" t="s">
        <v>89</v>
      </c>
      <c r="B164" s="158"/>
      <c r="C164" s="158"/>
      <c r="D164" s="158"/>
      <c r="E164" s="158"/>
      <c r="F164" s="158"/>
      <c r="G164" s="158"/>
      <c r="H164" s="158"/>
      <c r="I164" s="158"/>
      <c r="J164" s="158"/>
    </row>
    <row r="165" spans="1:16" ht="30">
      <c r="A165" s="13">
        <v>143</v>
      </c>
      <c r="B165" s="33" t="s">
        <v>90</v>
      </c>
      <c r="C165" s="28">
        <v>2.1</v>
      </c>
      <c r="D165" s="179" t="s">
        <v>91</v>
      </c>
      <c r="E165" s="133" t="s">
        <v>92</v>
      </c>
      <c r="F165" s="36" t="s">
        <v>123</v>
      </c>
      <c r="G165" s="93">
        <v>0.3</v>
      </c>
      <c r="H165" s="39">
        <v>232</v>
      </c>
      <c r="I165" s="39">
        <v>300</v>
      </c>
      <c r="J165" s="149" t="s">
        <v>93</v>
      </c>
      <c r="L165" s="8"/>
      <c r="M165" s="8"/>
      <c r="N165" s="8"/>
      <c r="O165" s="8"/>
      <c r="P165" s="9"/>
    </row>
    <row r="166" spans="1:16" ht="30">
      <c r="A166" s="13">
        <v>144</v>
      </c>
      <c r="B166" s="19" t="s">
        <v>94</v>
      </c>
      <c r="C166" s="40">
        <v>0.999</v>
      </c>
      <c r="D166" s="180"/>
      <c r="E166" s="133" t="s">
        <v>92</v>
      </c>
      <c r="F166" s="36" t="s">
        <v>123</v>
      </c>
      <c r="G166" s="41">
        <v>0.6</v>
      </c>
      <c r="H166" s="39">
        <v>360</v>
      </c>
      <c r="I166" s="39">
        <v>325</v>
      </c>
      <c r="J166" s="149"/>
      <c r="L166" s="11"/>
      <c r="M166" s="11"/>
      <c r="N166" s="11"/>
      <c r="O166" s="11"/>
    </row>
    <row r="167" spans="1:16" ht="30">
      <c r="A167" s="13">
        <v>145</v>
      </c>
      <c r="B167" s="33" t="s">
        <v>95</v>
      </c>
      <c r="C167" s="40">
        <v>3.45</v>
      </c>
      <c r="D167" s="180"/>
      <c r="E167" s="36" t="s">
        <v>126</v>
      </c>
      <c r="F167" s="36" t="s">
        <v>123</v>
      </c>
      <c r="G167" s="93">
        <v>0.9</v>
      </c>
      <c r="H167" s="39">
        <v>1860</v>
      </c>
      <c r="I167" s="39">
        <v>1650</v>
      </c>
      <c r="J167" s="149"/>
    </row>
    <row r="168" spans="1:16" ht="30">
      <c r="A168" s="13">
        <v>146</v>
      </c>
      <c r="B168" s="33" t="s">
        <v>96</v>
      </c>
      <c r="C168" s="40">
        <f>0.35+0.3</f>
        <v>0.64999999999999991</v>
      </c>
      <c r="D168" s="180"/>
      <c r="E168" s="133" t="s">
        <v>424</v>
      </c>
      <c r="F168" s="36" t="s">
        <v>123</v>
      </c>
      <c r="G168" s="93">
        <v>0.6</v>
      </c>
      <c r="H168" s="132">
        <v>720</v>
      </c>
      <c r="I168" s="132">
        <v>460</v>
      </c>
      <c r="J168" s="149"/>
    </row>
    <row r="169" spans="1:16">
      <c r="A169" s="13">
        <v>147</v>
      </c>
      <c r="B169" s="19" t="s">
        <v>97</v>
      </c>
      <c r="C169" s="42">
        <v>1.1000000000000001</v>
      </c>
      <c r="D169" s="180"/>
      <c r="E169" s="36" t="s">
        <v>124</v>
      </c>
      <c r="F169" s="36" t="s">
        <v>432</v>
      </c>
      <c r="G169" s="41">
        <v>1</v>
      </c>
      <c r="H169" s="39">
        <v>200</v>
      </c>
      <c r="I169" s="39">
        <v>200</v>
      </c>
      <c r="J169" s="149"/>
      <c r="L169" s="8"/>
      <c r="M169" s="8"/>
      <c r="N169" s="8"/>
      <c r="O169" s="8"/>
      <c r="P169" s="9"/>
    </row>
    <row r="170" spans="1:16" ht="30">
      <c r="A170" s="13">
        <v>148</v>
      </c>
      <c r="B170" s="19" t="s">
        <v>98</v>
      </c>
      <c r="C170" s="42">
        <v>1.7</v>
      </c>
      <c r="D170" s="180"/>
      <c r="E170" s="36" t="s">
        <v>390</v>
      </c>
      <c r="F170" s="36" t="s">
        <v>124</v>
      </c>
      <c r="G170" s="41">
        <v>1</v>
      </c>
      <c r="H170" s="39">
        <v>340</v>
      </c>
      <c r="I170" s="39">
        <f>H170</f>
        <v>340</v>
      </c>
      <c r="J170" s="149"/>
      <c r="L170" s="8"/>
      <c r="M170" s="8"/>
      <c r="N170" s="8"/>
      <c r="O170" s="8"/>
      <c r="P170" s="9"/>
    </row>
    <row r="171" spans="1:16" ht="29.25" customHeight="1">
      <c r="A171" s="13">
        <v>149</v>
      </c>
      <c r="B171" s="33" t="s">
        <v>99</v>
      </c>
      <c r="C171" s="40">
        <v>0.5</v>
      </c>
      <c r="D171" s="180"/>
      <c r="E171" s="133" t="s">
        <v>426</v>
      </c>
      <c r="F171" s="36" t="s">
        <v>123</v>
      </c>
      <c r="G171" s="93">
        <v>0.25</v>
      </c>
      <c r="H171" s="132">
        <v>60</v>
      </c>
      <c r="I171" s="132">
        <v>55</v>
      </c>
      <c r="J171" s="149"/>
      <c r="L171" s="8"/>
      <c r="M171" s="8"/>
      <c r="N171" s="8"/>
      <c r="O171" s="8"/>
      <c r="P171" s="9"/>
    </row>
    <row r="172" spans="1:16">
      <c r="A172" s="13">
        <v>150</v>
      </c>
      <c r="B172" s="33" t="s">
        <v>100</v>
      </c>
      <c r="C172" s="40">
        <v>1.5</v>
      </c>
      <c r="D172" s="180"/>
      <c r="E172" s="133" t="s">
        <v>426</v>
      </c>
      <c r="F172" s="36" t="s">
        <v>123</v>
      </c>
      <c r="G172" s="93">
        <v>0.15</v>
      </c>
      <c r="H172" s="132">
        <v>100</v>
      </c>
      <c r="I172" s="132">
        <v>100</v>
      </c>
      <c r="J172" s="149"/>
      <c r="L172" s="8"/>
      <c r="M172" s="8"/>
      <c r="N172" s="8"/>
      <c r="O172" s="8"/>
      <c r="P172" s="9"/>
    </row>
    <row r="173" spans="1:16" ht="30">
      <c r="A173" s="13">
        <v>151</v>
      </c>
      <c r="B173" s="19" t="s">
        <v>101</v>
      </c>
      <c r="C173" s="42">
        <v>0.98</v>
      </c>
      <c r="D173" s="180"/>
      <c r="E173" s="133" t="s">
        <v>427</v>
      </c>
      <c r="F173" s="36" t="s">
        <v>123</v>
      </c>
      <c r="G173" s="93">
        <v>0.6</v>
      </c>
      <c r="H173" s="39">
        <v>470</v>
      </c>
      <c r="I173" s="39">
        <v>285</v>
      </c>
      <c r="J173" s="149"/>
      <c r="L173" s="8"/>
      <c r="M173" s="8"/>
      <c r="N173" s="8"/>
      <c r="O173" s="8"/>
      <c r="P173" s="9"/>
    </row>
    <row r="174" spans="1:16" ht="30">
      <c r="A174" s="13">
        <v>152</v>
      </c>
      <c r="B174" s="33" t="s">
        <v>102</v>
      </c>
      <c r="C174" s="40">
        <v>3.18</v>
      </c>
      <c r="D174" s="180"/>
      <c r="E174" s="36" t="s">
        <v>125</v>
      </c>
      <c r="F174" s="36" t="s">
        <v>123</v>
      </c>
      <c r="G174" s="93">
        <v>0.7</v>
      </c>
      <c r="H174" s="39">
        <v>1400</v>
      </c>
      <c r="I174" s="39">
        <v>190</v>
      </c>
      <c r="J174" s="149"/>
      <c r="L174" s="9"/>
      <c r="M174" s="9"/>
      <c r="N174" s="9"/>
      <c r="O174" s="9"/>
      <c r="P174" s="9"/>
    </row>
    <row r="175" spans="1:16" ht="30">
      <c r="A175" s="13">
        <v>153</v>
      </c>
      <c r="B175" s="33" t="s">
        <v>103</v>
      </c>
      <c r="C175" s="42">
        <v>2.4500000000000002</v>
      </c>
      <c r="D175" s="180"/>
      <c r="E175" s="79" t="s">
        <v>104</v>
      </c>
      <c r="F175" s="36" t="s">
        <v>123</v>
      </c>
      <c r="G175" s="93">
        <v>0.5</v>
      </c>
      <c r="H175" s="132">
        <v>1100</v>
      </c>
      <c r="I175" s="132">
        <v>920</v>
      </c>
      <c r="J175" s="149"/>
      <c r="L175" s="9"/>
      <c r="M175" s="9"/>
      <c r="N175" s="9"/>
      <c r="O175" s="9"/>
      <c r="P175" s="9"/>
    </row>
    <row r="176" spans="1:16" ht="30">
      <c r="A176" s="13">
        <v>154</v>
      </c>
      <c r="B176" s="24" t="s">
        <v>105</v>
      </c>
      <c r="C176" s="42">
        <v>0.5</v>
      </c>
      <c r="D176" s="180"/>
      <c r="E176" s="128" t="s">
        <v>428</v>
      </c>
      <c r="F176" s="36" t="s">
        <v>123</v>
      </c>
      <c r="G176" s="84">
        <v>0.85</v>
      </c>
      <c r="H176" s="132">
        <v>90</v>
      </c>
      <c r="I176" s="132">
        <v>90</v>
      </c>
      <c r="J176" s="149"/>
      <c r="L176" s="9"/>
      <c r="M176" s="9"/>
      <c r="N176" s="9"/>
      <c r="O176" s="9"/>
      <c r="P176" s="9"/>
    </row>
    <row r="177" spans="1:16" ht="30">
      <c r="A177" s="13">
        <v>155</v>
      </c>
      <c r="B177" s="24" t="s">
        <v>106</v>
      </c>
      <c r="C177" s="38">
        <v>0.246</v>
      </c>
      <c r="D177" s="180"/>
      <c r="E177" s="38" t="s">
        <v>107</v>
      </c>
      <c r="F177" s="36" t="s">
        <v>123</v>
      </c>
      <c r="G177" s="84">
        <v>1</v>
      </c>
      <c r="H177" s="39">
        <v>170</v>
      </c>
      <c r="I177" s="39">
        <v>120</v>
      </c>
      <c r="J177" s="149"/>
      <c r="L177" s="9"/>
      <c r="M177" s="9"/>
      <c r="N177" s="9"/>
      <c r="O177" s="9"/>
      <c r="P177" s="9"/>
    </row>
    <row r="178" spans="1:16" ht="31.5" customHeight="1">
      <c r="A178" s="13">
        <v>156</v>
      </c>
      <c r="B178" s="24" t="s">
        <v>108</v>
      </c>
      <c r="C178" s="38">
        <v>0.33700000000000002</v>
      </c>
      <c r="D178" s="180"/>
      <c r="E178" s="38" t="s">
        <v>109</v>
      </c>
      <c r="F178" s="36" t="s">
        <v>124</v>
      </c>
      <c r="G178" s="84">
        <v>1</v>
      </c>
      <c r="H178" s="39">
        <v>90</v>
      </c>
      <c r="I178" s="39">
        <v>90</v>
      </c>
      <c r="J178" s="149"/>
      <c r="L178" s="12"/>
      <c r="M178" s="12"/>
      <c r="N178" s="12"/>
      <c r="O178" s="12"/>
      <c r="P178" s="9"/>
    </row>
    <row r="179" spans="1:16">
      <c r="A179" s="13">
        <v>157</v>
      </c>
      <c r="B179" s="19" t="s">
        <v>110</v>
      </c>
      <c r="C179" s="40">
        <v>1.84</v>
      </c>
      <c r="D179" s="181"/>
      <c r="E179" s="133" t="s">
        <v>111</v>
      </c>
      <c r="F179" s="36" t="s">
        <v>123</v>
      </c>
      <c r="G179" s="93">
        <v>0.35</v>
      </c>
      <c r="H179" s="132">
        <v>515</v>
      </c>
      <c r="I179" s="132">
        <v>490</v>
      </c>
      <c r="J179" s="149"/>
    </row>
    <row r="180" spans="1:16" s="10" customFormat="1">
      <c r="A180" s="13">
        <v>158</v>
      </c>
      <c r="B180" s="34" t="s">
        <v>112</v>
      </c>
      <c r="C180" s="43">
        <v>0.9</v>
      </c>
      <c r="D180" s="162" t="s">
        <v>113</v>
      </c>
      <c r="E180" s="36" t="s">
        <v>124</v>
      </c>
      <c r="F180" s="28" t="s">
        <v>80</v>
      </c>
      <c r="G180" s="93">
        <v>1</v>
      </c>
      <c r="H180" s="92">
        <v>450</v>
      </c>
      <c r="I180" s="92">
        <v>370</v>
      </c>
      <c r="J180" s="149"/>
    </row>
    <row r="181" spans="1:16">
      <c r="A181" s="13">
        <v>159</v>
      </c>
      <c r="B181" s="33" t="s">
        <v>114</v>
      </c>
      <c r="C181" s="28">
        <v>0.99</v>
      </c>
      <c r="D181" s="162"/>
      <c r="E181" s="133" t="s">
        <v>115</v>
      </c>
      <c r="F181" s="36" t="s">
        <v>123</v>
      </c>
      <c r="G181" s="93">
        <v>0.6</v>
      </c>
      <c r="H181" s="92">
        <v>570</v>
      </c>
      <c r="I181" s="92">
        <v>400</v>
      </c>
      <c r="J181" s="149"/>
    </row>
    <row r="182" spans="1:16">
      <c r="A182" s="13">
        <v>160</v>
      </c>
      <c r="B182" s="33" t="s">
        <v>116</v>
      </c>
      <c r="C182" s="28">
        <v>0.51700000000000002</v>
      </c>
      <c r="D182" s="162"/>
      <c r="E182" s="133" t="s">
        <v>117</v>
      </c>
      <c r="F182" s="28" t="s">
        <v>80</v>
      </c>
      <c r="G182" s="93">
        <v>1</v>
      </c>
      <c r="H182" s="92">
        <v>370</v>
      </c>
      <c r="I182" s="92">
        <v>215</v>
      </c>
      <c r="J182" s="149"/>
    </row>
    <row r="183" spans="1:16" ht="30">
      <c r="A183" s="13">
        <v>161</v>
      </c>
      <c r="B183" s="33" t="s">
        <v>118</v>
      </c>
      <c r="C183" s="28">
        <v>4.2</v>
      </c>
      <c r="D183" s="162"/>
      <c r="E183" s="133" t="s">
        <v>117</v>
      </c>
      <c r="F183" s="36" t="s">
        <v>123</v>
      </c>
      <c r="G183" s="84">
        <v>0.5</v>
      </c>
      <c r="H183" s="44">
        <v>300</v>
      </c>
      <c r="I183" s="37">
        <v>260</v>
      </c>
      <c r="J183" s="149"/>
    </row>
    <row r="184" spans="1:16">
      <c r="A184" s="13">
        <v>162</v>
      </c>
      <c r="B184" s="33" t="s">
        <v>119</v>
      </c>
      <c r="C184" s="28">
        <v>0.3</v>
      </c>
      <c r="D184" s="162"/>
      <c r="E184" s="133" t="s">
        <v>117</v>
      </c>
      <c r="F184" s="28" t="s">
        <v>80</v>
      </c>
      <c r="G184" s="93">
        <v>1</v>
      </c>
      <c r="H184" s="45">
        <v>250</v>
      </c>
      <c r="I184" s="92">
        <v>160</v>
      </c>
      <c r="J184" s="149"/>
    </row>
    <row r="185" spans="1:16">
      <c r="A185" s="13">
        <v>163</v>
      </c>
      <c r="B185" s="33" t="s">
        <v>120</v>
      </c>
      <c r="C185" s="28">
        <v>3.75</v>
      </c>
      <c r="D185" s="162"/>
      <c r="E185" s="133" t="s">
        <v>121</v>
      </c>
      <c r="F185" s="28" t="s">
        <v>80</v>
      </c>
      <c r="G185" s="93">
        <v>1</v>
      </c>
      <c r="H185" s="46">
        <v>350</v>
      </c>
      <c r="I185" s="47">
        <v>320</v>
      </c>
      <c r="J185" s="149"/>
    </row>
    <row r="186" spans="1:16">
      <c r="A186" s="13">
        <v>164</v>
      </c>
      <c r="B186" s="19" t="s">
        <v>122</v>
      </c>
      <c r="C186" s="28">
        <v>1.85</v>
      </c>
      <c r="D186" s="162"/>
      <c r="E186" s="133" t="s">
        <v>115</v>
      </c>
      <c r="F186" s="36" t="s">
        <v>123</v>
      </c>
      <c r="G186" s="93">
        <v>0.7</v>
      </c>
      <c r="H186" s="46">
        <v>870</v>
      </c>
      <c r="I186" s="47">
        <v>630</v>
      </c>
      <c r="J186" s="149"/>
    </row>
    <row r="187" spans="1:16">
      <c r="A187" s="101"/>
      <c r="B187" s="120"/>
      <c r="C187" s="101"/>
      <c r="D187" s="101"/>
      <c r="E187" s="101"/>
      <c r="F187" s="101"/>
      <c r="G187" s="101"/>
      <c r="H187" s="101"/>
      <c r="I187" s="120"/>
      <c r="J187" s="121"/>
    </row>
    <row r="188" spans="1:16" s="83" customFormat="1" ht="21.75" customHeight="1">
      <c r="A188" s="171" t="s">
        <v>388</v>
      </c>
      <c r="B188" s="171"/>
      <c r="C188" s="171"/>
      <c r="D188" s="171"/>
      <c r="E188" s="171"/>
      <c r="F188" s="171"/>
      <c r="G188" s="171"/>
      <c r="H188" s="171"/>
      <c r="I188" s="171"/>
      <c r="J188" s="171"/>
    </row>
    <row r="189" spans="1:16" s="59" customFormat="1" ht="14.25" customHeight="1">
      <c r="A189" s="15"/>
      <c r="B189" s="94" t="s">
        <v>226</v>
      </c>
      <c r="C189" s="98"/>
      <c r="D189" s="99"/>
      <c r="E189" s="51"/>
      <c r="F189" s="133"/>
      <c r="G189" s="97"/>
      <c r="H189" s="133"/>
      <c r="I189" s="133"/>
      <c r="J189" s="137"/>
    </row>
    <row r="190" spans="1:16" s="59" customFormat="1" ht="14.25" customHeight="1">
      <c r="A190" s="15"/>
      <c r="B190" s="163" t="s">
        <v>227</v>
      </c>
      <c r="C190" s="163"/>
      <c r="D190" s="163"/>
      <c r="E190" s="163"/>
      <c r="F190" s="133"/>
      <c r="G190" s="97"/>
      <c r="H190" s="133"/>
      <c r="I190" s="133"/>
      <c r="J190" s="138"/>
    </row>
    <row r="191" spans="1:16" s="59" customFormat="1" ht="14.25" customHeight="1">
      <c r="A191" s="15">
        <v>165</v>
      </c>
      <c r="B191" s="23" t="s">
        <v>228</v>
      </c>
      <c r="C191" s="62">
        <v>1.48</v>
      </c>
      <c r="D191" s="182" t="s">
        <v>401</v>
      </c>
      <c r="E191" s="26" t="s">
        <v>212</v>
      </c>
      <c r="F191" s="26" t="s">
        <v>389</v>
      </c>
      <c r="G191" s="93">
        <v>0.65</v>
      </c>
      <c r="H191" s="152">
        <v>1800</v>
      </c>
      <c r="I191" s="152">
        <v>650</v>
      </c>
      <c r="J191" s="151" t="s">
        <v>419</v>
      </c>
    </row>
    <row r="192" spans="1:16" s="59" customFormat="1">
      <c r="A192" s="15">
        <v>166</v>
      </c>
      <c r="B192" s="64" t="s">
        <v>229</v>
      </c>
      <c r="C192" s="63">
        <v>0.4</v>
      </c>
      <c r="D192" s="183"/>
      <c r="E192" s="26" t="s">
        <v>212</v>
      </c>
      <c r="F192" s="26" t="s">
        <v>80</v>
      </c>
      <c r="G192" s="144">
        <v>1</v>
      </c>
      <c r="H192" s="152"/>
      <c r="I192" s="152"/>
      <c r="J192" s="151"/>
    </row>
    <row r="193" spans="1:10" s="59" customFormat="1">
      <c r="A193" s="15">
        <v>167</v>
      </c>
      <c r="B193" s="64" t="s">
        <v>230</v>
      </c>
      <c r="C193" s="62">
        <v>0.42699999999999999</v>
      </c>
      <c r="D193" s="183"/>
      <c r="E193" s="26" t="s">
        <v>212</v>
      </c>
      <c r="F193" s="26" t="s">
        <v>389</v>
      </c>
      <c r="G193" s="144">
        <v>0.4</v>
      </c>
      <c r="H193" s="152"/>
      <c r="I193" s="152"/>
      <c r="J193" s="151"/>
    </row>
    <row r="194" spans="1:10" s="59" customFormat="1" ht="17.25" customHeight="1">
      <c r="A194" s="15">
        <v>168</v>
      </c>
      <c r="B194" s="64" t="s">
        <v>231</v>
      </c>
      <c r="C194" s="65">
        <v>0.43</v>
      </c>
      <c r="D194" s="183"/>
      <c r="E194" s="26" t="s">
        <v>212</v>
      </c>
      <c r="F194" s="26" t="s">
        <v>80</v>
      </c>
      <c r="G194" s="144">
        <v>1</v>
      </c>
      <c r="H194" s="152"/>
      <c r="I194" s="152"/>
      <c r="J194" s="151"/>
    </row>
    <row r="195" spans="1:10" s="59" customFormat="1" ht="15.75" customHeight="1">
      <c r="A195" s="15">
        <v>169</v>
      </c>
      <c r="B195" s="64" t="s">
        <v>232</v>
      </c>
      <c r="C195" s="65">
        <v>0.57999999999999996</v>
      </c>
      <c r="D195" s="183"/>
      <c r="E195" s="26" t="s">
        <v>212</v>
      </c>
      <c r="F195" s="26" t="s">
        <v>389</v>
      </c>
      <c r="G195" s="144">
        <v>0.3</v>
      </c>
      <c r="H195" s="152"/>
      <c r="I195" s="152"/>
      <c r="J195" s="151"/>
    </row>
    <row r="196" spans="1:10" s="59" customFormat="1">
      <c r="A196" s="15">
        <v>170</v>
      </c>
      <c r="B196" s="64" t="s">
        <v>233</v>
      </c>
      <c r="C196" s="62">
        <v>1.32</v>
      </c>
      <c r="D196" s="183"/>
      <c r="E196" s="26" t="s">
        <v>212</v>
      </c>
      <c r="F196" s="26" t="s">
        <v>389</v>
      </c>
      <c r="G196" s="144">
        <v>0.4</v>
      </c>
      <c r="H196" s="152"/>
      <c r="I196" s="152"/>
      <c r="J196" s="151"/>
    </row>
    <row r="197" spans="1:10" s="59" customFormat="1">
      <c r="A197" s="15">
        <v>171</v>
      </c>
      <c r="B197" s="64" t="s">
        <v>234</v>
      </c>
      <c r="C197" s="62">
        <v>0.38</v>
      </c>
      <c r="D197" s="183"/>
      <c r="E197" s="26" t="s">
        <v>212</v>
      </c>
      <c r="F197" s="26" t="s">
        <v>389</v>
      </c>
      <c r="G197" s="144">
        <v>0.4</v>
      </c>
      <c r="H197" s="152"/>
      <c r="I197" s="152"/>
      <c r="J197" s="151"/>
    </row>
    <row r="198" spans="1:10" s="59" customFormat="1">
      <c r="A198" s="15">
        <v>172</v>
      </c>
      <c r="B198" s="64" t="s">
        <v>235</v>
      </c>
      <c r="C198" s="62">
        <v>0.17499999999999999</v>
      </c>
      <c r="D198" s="183"/>
      <c r="E198" s="26" t="s">
        <v>212</v>
      </c>
      <c r="F198" s="26" t="s">
        <v>80</v>
      </c>
      <c r="G198" s="144">
        <v>1</v>
      </c>
      <c r="H198" s="152"/>
      <c r="I198" s="152"/>
      <c r="J198" s="151"/>
    </row>
    <row r="199" spans="1:10" s="59" customFormat="1">
      <c r="A199" s="15">
        <v>173</v>
      </c>
      <c r="B199" s="64" t="s">
        <v>236</v>
      </c>
      <c r="C199" s="62">
        <v>0.27</v>
      </c>
      <c r="D199" s="183"/>
      <c r="E199" s="26" t="s">
        <v>212</v>
      </c>
      <c r="F199" s="26" t="s">
        <v>389</v>
      </c>
      <c r="G199" s="93">
        <v>0.4</v>
      </c>
      <c r="H199" s="152"/>
      <c r="I199" s="152"/>
      <c r="J199" s="151"/>
    </row>
    <row r="200" spans="1:10" s="59" customFormat="1" ht="17.25" customHeight="1">
      <c r="A200" s="15">
        <v>174</v>
      </c>
      <c r="B200" s="64" t="s">
        <v>237</v>
      </c>
      <c r="C200" s="48">
        <v>1.45</v>
      </c>
      <c r="D200" s="183"/>
      <c r="E200" s="26" t="s">
        <v>212</v>
      </c>
      <c r="F200" s="26" t="s">
        <v>389</v>
      </c>
      <c r="G200" s="93">
        <v>0.4</v>
      </c>
      <c r="H200" s="152"/>
      <c r="I200" s="152"/>
      <c r="J200" s="151"/>
    </row>
    <row r="201" spans="1:10" s="59" customFormat="1" ht="17.25" customHeight="1">
      <c r="A201" s="15">
        <v>175</v>
      </c>
      <c r="B201" s="64" t="s">
        <v>238</v>
      </c>
      <c r="C201" s="63">
        <v>1.29</v>
      </c>
      <c r="D201" s="183"/>
      <c r="E201" s="26" t="s">
        <v>212</v>
      </c>
      <c r="F201" s="26" t="s">
        <v>389</v>
      </c>
      <c r="G201" s="93">
        <v>0.4</v>
      </c>
      <c r="H201" s="152"/>
      <c r="I201" s="152"/>
      <c r="J201" s="151"/>
    </row>
    <row r="202" spans="1:10" s="59" customFormat="1" ht="15" customHeight="1">
      <c r="A202" s="15">
        <v>176</v>
      </c>
      <c r="B202" s="61" t="s">
        <v>239</v>
      </c>
      <c r="C202" s="63">
        <v>1.04</v>
      </c>
      <c r="D202" s="183"/>
      <c r="E202" s="26" t="s">
        <v>212</v>
      </c>
      <c r="F202" s="26" t="s">
        <v>389</v>
      </c>
      <c r="G202" s="93">
        <v>0.6</v>
      </c>
      <c r="H202" s="152"/>
      <c r="I202" s="152"/>
      <c r="J202" s="151"/>
    </row>
    <row r="203" spans="1:10" s="59" customFormat="1" ht="18.75" customHeight="1">
      <c r="A203" s="15">
        <v>177</v>
      </c>
      <c r="B203" s="61" t="s">
        <v>240</v>
      </c>
      <c r="C203" s="63">
        <v>2.5649999999999999</v>
      </c>
      <c r="D203" s="183"/>
      <c r="E203" s="26" t="s">
        <v>212</v>
      </c>
      <c r="F203" s="26" t="s">
        <v>389</v>
      </c>
      <c r="G203" s="93">
        <v>0.5</v>
      </c>
      <c r="H203" s="152"/>
      <c r="I203" s="152"/>
      <c r="J203" s="151"/>
    </row>
    <row r="204" spans="1:10" s="59" customFormat="1">
      <c r="A204" s="15">
        <v>178</v>
      </c>
      <c r="B204" s="61" t="s">
        <v>241</v>
      </c>
      <c r="C204" s="63">
        <v>0.25</v>
      </c>
      <c r="D204" s="183"/>
      <c r="E204" s="26" t="s">
        <v>212</v>
      </c>
      <c r="F204" s="26" t="s">
        <v>389</v>
      </c>
      <c r="G204" s="93">
        <v>0.4</v>
      </c>
      <c r="H204" s="152"/>
      <c r="I204" s="152"/>
      <c r="J204" s="151"/>
    </row>
    <row r="205" spans="1:10" s="59" customFormat="1" ht="15" customHeight="1">
      <c r="A205" s="15">
        <v>179</v>
      </c>
      <c r="B205" s="61" t="s">
        <v>241</v>
      </c>
      <c r="C205" s="63">
        <v>0.215</v>
      </c>
      <c r="D205" s="183"/>
      <c r="E205" s="26" t="s">
        <v>212</v>
      </c>
      <c r="F205" s="26" t="s">
        <v>389</v>
      </c>
      <c r="G205" s="93">
        <v>0.55000000000000004</v>
      </c>
      <c r="H205" s="152"/>
      <c r="I205" s="152"/>
      <c r="J205" s="151"/>
    </row>
    <row r="206" spans="1:10" s="59" customFormat="1" ht="15" customHeight="1">
      <c r="A206" s="15">
        <v>180</v>
      </c>
      <c r="B206" s="61" t="s">
        <v>242</v>
      </c>
      <c r="C206" s="63">
        <v>0.24</v>
      </c>
      <c r="D206" s="183"/>
      <c r="E206" s="26" t="s">
        <v>212</v>
      </c>
      <c r="F206" s="26" t="s">
        <v>389</v>
      </c>
      <c r="G206" s="93">
        <v>0.45</v>
      </c>
      <c r="H206" s="152"/>
      <c r="I206" s="152"/>
      <c r="J206" s="151"/>
    </row>
    <row r="207" spans="1:10" s="59" customFormat="1" ht="14.25" customHeight="1">
      <c r="A207" s="15">
        <v>181</v>
      </c>
      <c r="B207" s="61" t="s">
        <v>243</v>
      </c>
      <c r="C207" s="63">
        <v>0.876</v>
      </c>
      <c r="D207" s="183"/>
      <c r="E207" s="26" t="s">
        <v>212</v>
      </c>
      <c r="F207" s="26" t="s">
        <v>389</v>
      </c>
      <c r="G207" s="93">
        <v>0.4</v>
      </c>
      <c r="H207" s="152"/>
      <c r="I207" s="152"/>
      <c r="J207" s="151"/>
    </row>
    <row r="208" spans="1:10" s="59" customFormat="1">
      <c r="A208" s="15">
        <v>182</v>
      </c>
      <c r="B208" s="61" t="s">
        <v>244</v>
      </c>
      <c r="C208" s="63">
        <v>0.71</v>
      </c>
      <c r="D208" s="183"/>
      <c r="E208" s="26" t="s">
        <v>212</v>
      </c>
      <c r="F208" s="26" t="s">
        <v>389</v>
      </c>
      <c r="G208" s="93">
        <v>0.4</v>
      </c>
      <c r="H208" s="152"/>
      <c r="I208" s="152"/>
      <c r="J208" s="151"/>
    </row>
    <row r="209" spans="1:10" s="59" customFormat="1">
      <c r="A209" s="15">
        <v>183</v>
      </c>
      <c r="B209" s="61" t="s">
        <v>402</v>
      </c>
      <c r="C209" s="63">
        <v>1.4</v>
      </c>
      <c r="D209" s="183"/>
      <c r="E209" s="26" t="s">
        <v>212</v>
      </c>
      <c r="F209" s="26" t="s">
        <v>389</v>
      </c>
      <c r="G209" s="93">
        <v>0.4</v>
      </c>
      <c r="H209" s="152"/>
      <c r="I209" s="152"/>
      <c r="J209" s="151"/>
    </row>
    <row r="210" spans="1:10" s="59" customFormat="1">
      <c r="A210" s="15">
        <v>184</v>
      </c>
      <c r="B210" s="61" t="s">
        <v>403</v>
      </c>
      <c r="C210" s="63">
        <v>0.92500000000000004</v>
      </c>
      <c r="D210" s="184"/>
      <c r="E210" s="26" t="s">
        <v>212</v>
      </c>
      <c r="F210" s="26" t="s">
        <v>389</v>
      </c>
      <c r="G210" s="93">
        <v>0.5</v>
      </c>
      <c r="H210" s="152"/>
      <c r="I210" s="152"/>
      <c r="J210" s="151"/>
    </row>
    <row r="211" spans="1:10" s="59" customFormat="1" ht="14.25" customHeight="1">
      <c r="A211" s="94" t="s">
        <v>209</v>
      </c>
      <c r="B211" s="94"/>
      <c r="C211" s="94"/>
      <c r="D211" s="94"/>
      <c r="E211" s="94"/>
      <c r="F211" s="60"/>
      <c r="G211" s="100"/>
      <c r="H211" s="94"/>
      <c r="I211" s="94"/>
      <c r="J211" s="138"/>
    </row>
    <row r="212" spans="1:10" s="59" customFormat="1" ht="15.75">
      <c r="A212" s="163" t="s">
        <v>210</v>
      </c>
      <c r="B212" s="163"/>
      <c r="C212" s="163"/>
      <c r="D212" s="163"/>
      <c r="E212" s="94"/>
      <c r="F212" s="60"/>
      <c r="G212" s="94"/>
      <c r="H212" s="94"/>
      <c r="I212" s="94"/>
      <c r="J212" s="138"/>
    </row>
    <row r="213" spans="1:10" s="59" customFormat="1" ht="14.25" customHeight="1">
      <c r="A213" s="173" t="s">
        <v>404</v>
      </c>
      <c r="B213" s="173"/>
      <c r="C213" s="98"/>
      <c r="D213" s="98"/>
      <c r="E213" s="98"/>
      <c r="F213" s="98"/>
      <c r="G213" s="98"/>
      <c r="H213" s="98"/>
      <c r="I213" s="98"/>
      <c r="J213" s="138"/>
    </row>
    <row r="214" spans="1:10" s="59" customFormat="1" ht="14.25" customHeight="1">
      <c r="A214" s="139">
        <v>185</v>
      </c>
      <c r="B214" s="61" t="s">
        <v>211</v>
      </c>
      <c r="C214" s="62">
        <v>0.28000000000000003</v>
      </c>
      <c r="D214" s="147" t="s">
        <v>401</v>
      </c>
      <c r="E214" s="26" t="s">
        <v>212</v>
      </c>
      <c r="F214" s="26" t="s">
        <v>389</v>
      </c>
      <c r="G214" s="93">
        <v>0.8</v>
      </c>
      <c r="H214" s="147" t="s">
        <v>405</v>
      </c>
      <c r="I214" s="147" t="s">
        <v>406</v>
      </c>
      <c r="J214" s="151" t="s">
        <v>419</v>
      </c>
    </row>
    <row r="215" spans="1:10" s="59" customFormat="1">
      <c r="A215" s="141">
        <v>186</v>
      </c>
      <c r="B215" s="61" t="s">
        <v>213</v>
      </c>
      <c r="C215" s="62">
        <v>0.75</v>
      </c>
      <c r="D215" s="147"/>
      <c r="E215" s="26" t="s">
        <v>212</v>
      </c>
      <c r="F215" s="26" t="s">
        <v>389</v>
      </c>
      <c r="G215" s="93">
        <v>0.4</v>
      </c>
      <c r="H215" s="147"/>
      <c r="I215" s="147"/>
      <c r="J215" s="151"/>
    </row>
    <row r="216" spans="1:10" s="59" customFormat="1">
      <c r="A216" s="139">
        <v>187</v>
      </c>
      <c r="B216" s="61" t="s">
        <v>214</v>
      </c>
      <c r="C216" s="62">
        <v>0.55000000000000004</v>
      </c>
      <c r="D216" s="147"/>
      <c r="E216" s="26" t="s">
        <v>212</v>
      </c>
      <c r="F216" s="26" t="s">
        <v>389</v>
      </c>
      <c r="G216" s="93">
        <v>0.5</v>
      </c>
      <c r="H216" s="147"/>
      <c r="I216" s="147"/>
      <c r="J216" s="151"/>
    </row>
    <row r="217" spans="1:10" s="59" customFormat="1">
      <c r="A217" s="141">
        <v>188</v>
      </c>
      <c r="B217" s="61" t="s">
        <v>215</v>
      </c>
      <c r="C217" s="62">
        <v>1.98</v>
      </c>
      <c r="D217" s="147"/>
      <c r="E217" s="26" t="s">
        <v>212</v>
      </c>
      <c r="F217" s="26" t="s">
        <v>389</v>
      </c>
      <c r="G217" s="93">
        <v>0.8</v>
      </c>
      <c r="H217" s="147"/>
      <c r="I217" s="147"/>
      <c r="J217" s="151"/>
    </row>
    <row r="218" spans="1:10" s="59" customFormat="1">
      <c r="A218" s="139">
        <v>189</v>
      </c>
      <c r="B218" s="61" t="s">
        <v>216</v>
      </c>
      <c r="C218" s="63">
        <v>1.1000000000000001</v>
      </c>
      <c r="D218" s="147"/>
      <c r="E218" s="26" t="s">
        <v>212</v>
      </c>
      <c r="F218" s="26" t="s">
        <v>389</v>
      </c>
      <c r="G218" s="93">
        <v>0.5</v>
      </c>
      <c r="H218" s="147"/>
      <c r="I218" s="147"/>
      <c r="J218" s="151"/>
    </row>
    <row r="219" spans="1:10" s="59" customFormat="1">
      <c r="A219" s="141">
        <v>190</v>
      </c>
      <c r="B219" s="61" t="s">
        <v>217</v>
      </c>
      <c r="C219" s="62">
        <v>0.32</v>
      </c>
      <c r="D219" s="147"/>
      <c r="E219" s="26" t="s">
        <v>212</v>
      </c>
      <c r="F219" s="26" t="s">
        <v>389</v>
      </c>
      <c r="G219" s="93">
        <v>0.6</v>
      </c>
      <c r="H219" s="147"/>
      <c r="I219" s="147"/>
      <c r="J219" s="151"/>
    </row>
    <row r="220" spans="1:10" s="59" customFormat="1">
      <c r="A220" s="139">
        <v>191</v>
      </c>
      <c r="B220" s="61" t="s">
        <v>218</v>
      </c>
      <c r="C220" s="62">
        <v>0.45</v>
      </c>
      <c r="D220" s="147"/>
      <c r="E220" s="26" t="s">
        <v>212</v>
      </c>
      <c r="F220" s="26" t="s">
        <v>389</v>
      </c>
      <c r="G220" s="93">
        <v>0.5</v>
      </c>
      <c r="H220" s="147"/>
      <c r="I220" s="147"/>
      <c r="J220" s="151"/>
    </row>
    <row r="221" spans="1:10" s="59" customFormat="1">
      <c r="A221" s="141">
        <v>192</v>
      </c>
      <c r="B221" s="61" t="s">
        <v>219</v>
      </c>
      <c r="C221" s="62">
        <v>0.7</v>
      </c>
      <c r="D221" s="147"/>
      <c r="E221" s="26" t="s">
        <v>212</v>
      </c>
      <c r="F221" s="26" t="s">
        <v>389</v>
      </c>
      <c r="G221" s="93">
        <v>0.9</v>
      </c>
      <c r="H221" s="147"/>
      <c r="I221" s="147"/>
      <c r="J221" s="151"/>
    </row>
    <row r="222" spans="1:10" s="59" customFormat="1">
      <c r="A222" s="139">
        <v>193</v>
      </c>
      <c r="B222" s="61" t="s">
        <v>220</v>
      </c>
      <c r="C222" s="62">
        <v>1.1000000000000001</v>
      </c>
      <c r="D222" s="147"/>
      <c r="E222" s="26" t="s">
        <v>212</v>
      </c>
      <c r="F222" s="26" t="s">
        <v>389</v>
      </c>
      <c r="G222" s="93">
        <v>0.5</v>
      </c>
      <c r="H222" s="147"/>
      <c r="I222" s="147"/>
      <c r="J222" s="151"/>
    </row>
    <row r="223" spans="1:10" s="59" customFormat="1">
      <c r="A223" s="141">
        <v>194</v>
      </c>
      <c r="B223" s="61" t="s">
        <v>221</v>
      </c>
      <c r="C223" s="62">
        <v>0.6</v>
      </c>
      <c r="D223" s="147"/>
      <c r="E223" s="26" t="s">
        <v>212</v>
      </c>
      <c r="F223" s="26" t="s">
        <v>389</v>
      </c>
      <c r="G223" s="93">
        <v>0.6</v>
      </c>
      <c r="H223" s="147"/>
      <c r="I223" s="147"/>
      <c r="J223" s="151"/>
    </row>
    <row r="224" spans="1:10" s="59" customFormat="1">
      <c r="A224" s="139">
        <v>195</v>
      </c>
      <c r="B224" s="61" t="s">
        <v>222</v>
      </c>
      <c r="C224" s="62">
        <v>1.86</v>
      </c>
      <c r="D224" s="147"/>
      <c r="E224" s="26" t="s">
        <v>212</v>
      </c>
      <c r="F224" s="26" t="s">
        <v>389</v>
      </c>
      <c r="G224" s="93">
        <v>0.8</v>
      </c>
      <c r="H224" s="147"/>
      <c r="I224" s="147"/>
      <c r="J224" s="151"/>
    </row>
    <row r="225" spans="1:10" s="59" customFormat="1">
      <c r="A225" s="141">
        <v>196</v>
      </c>
      <c r="B225" s="61" t="s">
        <v>223</v>
      </c>
      <c r="C225" s="62">
        <v>1.48</v>
      </c>
      <c r="D225" s="147"/>
      <c r="E225" s="26" t="s">
        <v>212</v>
      </c>
      <c r="F225" s="26" t="s">
        <v>389</v>
      </c>
      <c r="G225" s="93">
        <v>0.6</v>
      </c>
      <c r="H225" s="147"/>
      <c r="I225" s="147"/>
      <c r="J225" s="151"/>
    </row>
    <row r="226" spans="1:10" s="59" customFormat="1">
      <c r="A226" s="139">
        <v>197</v>
      </c>
      <c r="B226" s="64" t="s">
        <v>407</v>
      </c>
      <c r="C226" s="62">
        <v>2.2200000000000002</v>
      </c>
      <c r="D226" s="147"/>
      <c r="E226" s="26" t="s">
        <v>212</v>
      </c>
      <c r="F226" s="26" t="s">
        <v>389</v>
      </c>
      <c r="G226" s="93">
        <v>0.6</v>
      </c>
      <c r="H226" s="147"/>
      <c r="I226" s="147"/>
      <c r="J226" s="151"/>
    </row>
    <row r="227" spans="1:10" s="59" customFormat="1">
      <c r="A227" s="141">
        <v>198</v>
      </c>
      <c r="B227" s="61" t="s">
        <v>224</v>
      </c>
      <c r="C227" s="48">
        <v>1.9</v>
      </c>
      <c r="D227" s="147"/>
      <c r="E227" s="26" t="s">
        <v>212</v>
      </c>
      <c r="F227" s="26" t="s">
        <v>389</v>
      </c>
      <c r="G227" s="93">
        <v>0.5</v>
      </c>
      <c r="H227" s="147"/>
      <c r="I227" s="147"/>
      <c r="J227" s="151"/>
    </row>
    <row r="228" spans="1:10" s="59" customFormat="1">
      <c r="A228" s="139">
        <v>199</v>
      </c>
      <c r="B228" s="61" t="s">
        <v>225</v>
      </c>
      <c r="C228" s="62">
        <v>0.18</v>
      </c>
      <c r="D228" s="147"/>
      <c r="E228" s="26" t="s">
        <v>212</v>
      </c>
      <c r="F228" s="26" t="s">
        <v>389</v>
      </c>
      <c r="G228" s="93">
        <v>0.7</v>
      </c>
      <c r="H228" s="147"/>
      <c r="I228" s="147"/>
      <c r="J228" s="151"/>
    </row>
    <row r="229" spans="1:10" s="59" customFormat="1" ht="15.75">
      <c r="A229" s="15"/>
      <c r="B229" s="61"/>
      <c r="C229" s="63"/>
      <c r="D229" s="80"/>
      <c r="E229" s="26"/>
      <c r="F229" s="67"/>
      <c r="G229" s="93"/>
      <c r="H229" s="133"/>
      <c r="I229" s="133"/>
      <c r="J229" s="128"/>
    </row>
    <row r="230" spans="1:10" s="59" customFormat="1" ht="16.5" customHeight="1">
      <c r="A230" s="158" t="s">
        <v>408</v>
      </c>
      <c r="B230" s="158"/>
      <c r="C230" s="129"/>
      <c r="D230" s="129"/>
      <c r="E230" s="5"/>
      <c r="F230" s="5"/>
      <c r="G230" s="5"/>
      <c r="H230" s="5"/>
      <c r="I230" s="5"/>
      <c r="J230" s="5"/>
    </row>
    <row r="231" spans="1:10" s="59" customFormat="1" ht="15" customHeight="1">
      <c r="A231" s="172" t="s">
        <v>245</v>
      </c>
      <c r="B231" s="172"/>
      <c r="C231" s="129"/>
      <c r="D231" s="129"/>
      <c r="E231" s="5"/>
      <c r="F231" s="5"/>
      <c r="G231" s="5"/>
      <c r="H231" s="5"/>
      <c r="I231" s="5"/>
      <c r="J231" s="5"/>
    </row>
    <row r="232" spans="1:10" s="59" customFormat="1" ht="14.25" customHeight="1">
      <c r="A232" s="101"/>
      <c r="B232" s="102" t="s">
        <v>409</v>
      </c>
      <c r="C232" s="101"/>
      <c r="D232" s="5"/>
      <c r="E232" s="5"/>
      <c r="F232" s="5"/>
      <c r="G232" s="5"/>
      <c r="H232" s="5"/>
      <c r="I232" s="5"/>
      <c r="J232" s="5"/>
    </row>
    <row r="233" spans="1:10" s="59" customFormat="1">
      <c r="A233" s="13">
        <v>200</v>
      </c>
      <c r="B233" s="66" t="s">
        <v>246</v>
      </c>
      <c r="C233" s="63">
        <v>1.28</v>
      </c>
      <c r="D233" s="151" t="s">
        <v>247</v>
      </c>
      <c r="E233" s="67" t="s">
        <v>248</v>
      </c>
      <c r="F233" s="68" t="s">
        <v>410</v>
      </c>
      <c r="G233" s="41">
        <v>0.9</v>
      </c>
      <c r="H233" s="164">
        <v>2750</v>
      </c>
      <c r="I233" s="164">
        <v>483.2</v>
      </c>
      <c r="J233" s="151" t="s">
        <v>420</v>
      </c>
    </row>
    <row r="234" spans="1:10" s="59" customFormat="1">
      <c r="A234" s="13">
        <v>201</v>
      </c>
      <c r="B234" s="66" t="s">
        <v>249</v>
      </c>
      <c r="C234" s="63">
        <v>0.45</v>
      </c>
      <c r="D234" s="151"/>
      <c r="E234" s="68" t="s">
        <v>250</v>
      </c>
      <c r="F234" s="68" t="s">
        <v>410</v>
      </c>
      <c r="G234" s="41">
        <v>0.1</v>
      </c>
      <c r="H234" s="164"/>
      <c r="I234" s="164"/>
      <c r="J234" s="151"/>
    </row>
    <row r="235" spans="1:10" s="59" customFormat="1">
      <c r="A235" s="13">
        <v>202</v>
      </c>
      <c r="B235" s="66" t="s">
        <v>251</v>
      </c>
      <c r="C235" s="63">
        <v>0.46</v>
      </c>
      <c r="D235" s="151"/>
      <c r="E235" s="69" t="s">
        <v>248</v>
      </c>
      <c r="F235" s="68" t="s">
        <v>410</v>
      </c>
      <c r="G235" s="41">
        <v>0.95</v>
      </c>
      <c r="H235" s="164"/>
      <c r="I235" s="164"/>
      <c r="J235" s="151"/>
    </row>
    <row r="236" spans="1:10" s="59" customFormat="1">
      <c r="A236" s="13">
        <v>203</v>
      </c>
      <c r="B236" s="66" t="s">
        <v>252</v>
      </c>
      <c r="C236" s="63">
        <v>0.77</v>
      </c>
      <c r="D236" s="151"/>
      <c r="E236" s="68" t="s">
        <v>253</v>
      </c>
      <c r="F236" s="68" t="s">
        <v>410</v>
      </c>
      <c r="G236" s="41">
        <v>0.05</v>
      </c>
      <c r="H236" s="164"/>
      <c r="I236" s="164"/>
      <c r="J236" s="151"/>
    </row>
    <row r="237" spans="1:10" s="59" customFormat="1">
      <c r="A237" s="13">
        <v>204</v>
      </c>
      <c r="B237" s="66" t="s">
        <v>254</v>
      </c>
      <c r="C237" s="63">
        <v>0.95</v>
      </c>
      <c r="D237" s="151"/>
      <c r="E237" s="68" t="s">
        <v>253</v>
      </c>
      <c r="F237" s="68" t="s">
        <v>410</v>
      </c>
      <c r="G237" s="41">
        <v>0.3</v>
      </c>
      <c r="H237" s="164"/>
      <c r="I237" s="164"/>
      <c r="J237" s="151"/>
    </row>
    <row r="238" spans="1:10" s="59" customFormat="1" ht="15.75" customHeight="1">
      <c r="A238" s="13">
        <v>205</v>
      </c>
      <c r="B238" s="66" t="s">
        <v>255</v>
      </c>
      <c r="C238" s="63">
        <v>0.68</v>
      </c>
      <c r="D238" s="151"/>
      <c r="E238" s="68" t="s">
        <v>256</v>
      </c>
      <c r="F238" s="68" t="s">
        <v>410</v>
      </c>
      <c r="G238" s="41">
        <v>0.35</v>
      </c>
      <c r="H238" s="164"/>
      <c r="I238" s="164"/>
      <c r="J238" s="151"/>
    </row>
    <row r="239" spans="1:10" s="59" customFormat="1">
      <c r="A239" s="13">
        <v>206</v>
      </c>
      <c r="B239" s="66" t="s">
        <v>257</v>
      </c>
      <c r="C239" s="63">
        <v>0.23</v>
      </c>
      <c r="D239" s="151"/>
      <c r="E239" s="68" t="s">
        <v>258</v>
      </c>
      <c r="F239" s="68" t="s">
        <v>410</v>
      </c>
      <c r="G239" s="41">
        <v>0.9</v>
      </c>
      <c r="H239" s="164"/>
      <c r="I239" s="164"/>
      <c r="J239" s="151"/>
    </row>
    <row r="240" spans="1:10" s="59" customFormat="1">
      <c r="A240" s="13">
        <v>207</v>
      </c>
      <c r="B240" s="66" t="s">
        <v>259</v>
      </c>
      <c r="C240" s="63">
        <v>2.4</v>
      </c>
      <c r="D240" s="151"/>
      <c r="E240" s="68" t="s">
        <v>258</v>
      </c>
      <c r="F240" s="68" t="s">
        <v>410</v>
      </c>
      <c r="G240" s="41">
        <v>0.3</v>
      </c>
      <c r="H240" s="164"/>
      <c r="I240" s="164"/>
      <c r="J240" s="151"/>
    </row>
    <row r="241" spans="1:10" s="59" customFormat="1">
      <c r="A241" s="13">
        <v>208</v>
      </c>
      <c r="B241" s="66" t="s">
        <v>260</v>
      </c>
      <c r="C241" s="63">
        <v>2.2000000000000002</v>
      </c>
      <c r="D241" s="151"/>
      <c r="E241" s="69" t="s">
        <v>261</v>
      </c>
      <c r="F241" s="68" t="s">
        <v>410</v>
      </c>
      <c r="G241" s="41">
        <v>0.85</v>
      </c>
      <c r="H241" s="164"/>
      <c r="I241" s="164"/>
      <c r="J241" s="151"/>
    </row>
    <row r="242" spans="1:10" s="59" customFormat="1">
      <c r="A242" s="13">
        <v>209</v>
      </c>
      <c r="B242" s="66" t="s">
        <v>262</v>
      </c>
      <c r="C242" s="63">
        <v>1.41</v>
      </c>
      <c r="D242" s="151"/>
      <c r="E242" s="68" t="s">
        <v>258</v>
      </c>
      <c r="F242" s="68" t="s">
        <v>410</v>
      </c>
      <c r="G242" s="41">
        <v>0.85</v>
      </c>
      <c r="H242" s="164"/>
      <c r="I242" s="164"/>
      <c r="J242" s="151"/>
    </row>
    <row r="243" spans="1:10" s="59" customFormat="1">
      <c r="A243" s="13">
        <v>210</v>
      </c>
      <c r="B243" s="66" t="s">
        <v>263</v>
      </c>
      <c r="C243" s="63">
        <v>1.71</v>
      </c>
      <c r="D243" s="151"/>
      <c r="E243" s="68" t="s">
        <v>258</v>
      </c>
      <c r="F243" s="68" t="s">
        <v>410</v>
      </c>
      <c r="G243" s="41">
        <v>0.25</v>
      </c>
      <c r="H243" s="164"/>
      <c r="I243" s="164"/>
      <c r="J243" s="151"/>
    </row>
    <row r="244" spans="1:10" s="59" customFormat="1" ht="14.25" customHeight="1">
      <c r="A244" s="13">
        <v>211</v>
      </c>
      <c r="B244" s="66" t="s">
        <v>264</v>
      </c>
      <c r="C244" s="63">
        <v>0.25</v>
      </c>
      <c r="D244" s="151"/>
      <c r="E244" s="69" t="s">
        <v>265</v>
      </c>
      <c r="F244" s="68" t="s">
        <v>410</v>
      </c>
      <c r="G244" s="41">
        <v>0.8</v>
      </c>
      <c r="H244" s="164"/>
      <c r="I244" s="164"/>
      <c r="J244" s="151"/>
    </row>
    <row r="245" spans="1:10" s="59" customFormat="1" ht="15.75">
      <c r="A245" s="5"/>
      <c r="B245" s="5"/>
      <c r="C245" s="5"/>
      <c r="D245" s="151"/>
      <c r="E245" s="5"/>
      <c r="F245" s="5"/>
      <c r="G245" s="5"/>
      <c r="H245" s="114"/>
      <c r="I245" s="114"/>
      <c r="J245" s="5"/>
    </row>
    <row r="246" spans="1:10" s="59" customFormat="1" ht="15.75">
      <c r="A246" s="101"/>
      <c r="B246" s="102" t="s">
        <v>411</v>
      </c>
      <c r="C246" s="101"/>
      <c r="D246" s="151"/>
      <c r="E246" s="5"/>
      <c r="F246" s="5"/>
      <c r="G246" s="5"/>
      <c r="H246" s="114"/>
      <c r="I246" s="114"/>
      <c r="J246" s="5"/>
    </row>
    <row r="247" spans="1:10" s="59" customFormat="1">
      <c r="A247" s="13">
        <v>212</v>
      </c>
      <c r="B247" s="66" t="s">
        <v>266</v>
      </c>
      <c r="C247" s="63">
        <v>1.6</v>
      </c>
      <c r="D247" s="151"/>
      <c r="E247" s="75" t="s">
        <v>258</v>
      </c>
      <c r="F247" s="75" t="s">
        <v>410</v>
      </c>
      <c r="G247" s="144">
        <v>0.4</v>
      </c>
      <c r="H247" s="187" t="s">
        <v>425</v>
      </c>
      <c r="I247" s="187" t="s">
        <v>425</v>
      </c>
      <c r="J247" s="151" t="s">
        <v>421</v>
      </c>
    </row>
    <row r="248" spans="1:10" s="59" customFormat="1">
      <c r="A248" s="13">
        <v>213</v>
      </c>
      <c r="B248" s="66" t="s">
        <v>267</v>
      </c>
      <c r="C248" s="63">
        <v>0.5</v>
      </c>
      <c r="D248" s="151"/>
      <c r="E248" s="126" t="s">
        <v>261</v>
      </c>
      <c r="F248" s="75" t="s">
        <v>410</v>
      </c>
      <c r="G248" s="144">
        <v>0.9</v>
      </c>
      <c r="H248" s="187"/>
      <c r="I248" s="187"/>
      <c r="J248" s="151"/>
    </row>
    <row r="249" spans="1:10" s="59" customFormat="1">
      <c r="A249" s="13">
        <v>214</v>
      </c>
      <c r="B249" s="66" t="s">
        <v>268</v>
      </c>
      <c r="C249" s="63">
        <v>0.5</v>
      </c>
      <c r="D249" s="151"/>
      <c r="E249" s="126" t="s">
        <v>269</v>
      </c>
      <c r="F249" s="75" t="s">
        <v>410</v>
      </c>
      <c r="G249" s="144">
        <v>0.7</v>
      </c>
      <c r="H249" s="187"/>
      <c r="I249" s="187"/>
      <c r="J249" s="151"/>
    </row>
    <row r="250" spans="1:10" s="59" customFormat="1">
      <c r="A250" s="13">
        <v>215</v>
      </c>
      <c r="B250" s="66" t="s">
        <v>270</v>
      </c>
      <c r="C250" s="63">
        <v>0.9</v>
      </c>
      <c r="D250" s="151"/>
      <c r="E250" s="75" t="s">
        <v>250</v>
      </c>
      <c r="F250" s="75" t="s">
        <v>410</v>
      </c>
      <c r="G250" s="144">
        <v>0.5</v>
      </c>
      <c r="H250" s="187"/>
      <c r="I250" s="187"/>
      <c r="J250" s="151"/>
    </row>
    <row r="251" spans="1:10" s="59" customFormat="1">
      <c r="A251" s="13">
        <v>216</v>
      </c>
      <c r="B251" s="66" t="s">
        <v>271</v>
      </c>
      <c r="C251" s="63">
        <v>1.4</v>
      </c>
      <c r="D251" s="151"/>
      <c r="E251" s="103" t="s">
        <v>261</v>
      </c>
      <c r="F251" s="70" t="s">
        <v>438</v>
      </c>
      <c r="G251" s="144">
        <v>1</v>
      </c>
      <c r="H251" s="187"/>
      <c r="I251" s="187"/>
      <c r="J251" s="151"/>
    </row>
    <row r="252" spans="1:10" s="59" customFormat="1">
      <c r="A252" s="13">
        <v>217</v>
      </c>
      <c r="B252" s="66" t="s">
        <v>272</v>
      </c>
      <c r="C252" s="63">
        <v>2</v>
      </c>
      <c r="D252" s="151"/>
      <c r="E252" s="103" t="s">
        <v>273</v>
      </c>
      <c r="F252" s="75" t="s">
        <v>410</v>
      </c>
      <c r="G252" s="144">
        <v>0.95</v>
      </c>
      <c r="H252" s="187"/>
      <c r="I252" s="187"/>
      <c r="J252" s="151"/>
    </row>
    <row r="253" spans="1:10" s="59" customFormat="1">
      <c r="A253" s="13">
        <v>218</v>
      </c>
      <c r="B253" s="66" t="s">
        <v>274</v>
      </c>
      <c r="C253" s="63">
        <v>1.8</v>
      </c>
      <c r="D253" s="151"/>
      <c r="E253" s="75" t="s">
        <v>275</v>
      </c>
      <c r="F253" s="75" t="s">
        <v>410</v>
      </c>
      <c r="G253" s="144">
        <v>0.5</v>
      </c>
      <c r="H253" s="187"/>
      <c r="I253" s="187"/>
      <c r="J253" s="151"/>
    </row>
    <row r="254" spans="1:10" s="59" customFormat="1">
      <c r="A254" s="13">
        <v>219</v>
      </c>
      <c r="B254" s="66" t="s">
        <v>276</v>
      </c>
      <c r="C254" s="63">
        <v>1.5</v>
      </c>
      <c r="D254" s="151"/>
      <c r="E254" s="75" t="s">
        <v>258</v>
      </c>
      <c r="F254" s="75" t="s">
        <v>410</v>
      </c>
      <c r="G254" s="144">
        <v>0.35</v>
      </c>
      <c r="H254" s="187"/>
      <c r="I254" s="187"/>
      <c r="J254" s="151"/>
    </row>
    <row r="255" spans="1:10" s="59" customFormat="1">
      <c r="A255" s="13">
        <v>220</v>
      </c>
      <c r="B255" s="66" t="s">
        <v>277</v>
      </c>
      <c r="C255" s="63">
        <v>1</v>
      </c>
      <c r="D255" s="151"/>
      <c r="E255" s="75" t="s">
        <v>258</v>
      </c>
      <c r="F255" s="75" t="s">
        <v>410</v>
      </c>
      <c r="G255" s="144">
        <v>0.7</v>
      </c>
      <c r="H255" s="187"/>
      <c r="I255" s="187"/>
      <c r="J255" s="151"/>
    </row>
    <row r="256" spans="1:10" s="59" customFormat="1">
      <c r="A256" s="13">
        <v>221</v>
      </c>
      <c r="B256" s="66" t="s">
        <v>278</v>
      </c>
      <c r="C256" s="63">
        <v>2</v>
      </c>
      <c r="D256" s="151"/>
      <c r="E256" s="103" t="s">
        <v>279</v>
      </c>
      <c r="F256" s="75" t="s">
        <v>410</v>
      </c>
      <c r="G256" s="144">
        <v>0.85</v>
      </c>
      <c r="H256" s="187"/>
      <c r="I256" s="187"/>
      <c r="J256" s="151"/>
    </row>
    <row r="257" spans="1:10" s="59" customFormat="1">
      <c r="A257" s="13">
        <v>222</v>
      </c>
      <c r="B257" s="66" t="s">
        <v>280</v>
      </c>
      <c r="C257" s="63">
        <v>0.99</v>
      </c>
      <c r="D257" s="151"/>
      <c r="E257" s="75" t="s">
        <v>258</v>
      </c>
      <c r="F257" s="75" t="s">
        <v>410</v>
      </c>
      <c r="G257" s="144">
        <v>0.15</v>
      </c>
      <c r="H257" s="187"/>
      <c r="I257" s="187"/>
      <c r="J257" s="151"/>
    </row>
    <row r="258" spans="1:10" s="59" customFormat="1">
      <c r="A258" s="13">
        <v>223</v>
      </c>
      <c r="B258" s="66" t="s">
        <v>281</v>
      </c>
      <c r="C258" s="63">
        <v>1</v>
      </c>
      <c r="D258" s="151"/>
      <c r="E258" s="103" t="s">
        <v>282</v>
      </c>
      <c r="F258" s="75" t="s">
        <v>410</v>
      </c>
      <c r="G258" s="144">
        <v>0.25</v>
      </c>
      <c r="H258" s="187"/>
      <c r="I258" s="187"/>
      <c r="J258" s="151"/>
    </row>
    <row r="259" spans="1:10" s="59" customFormat="1">
      <c r="A259" s="13">
        <v>224</v>
      </c>
      <c r="B259" s="66" t="s">
        <v>283</v>
      </c>
      <c r="C259" s="63">
        <v>0.71499999999999997</v>
      </c>
      <c r="D259" s="151"/>
      <c r="E259" s="75" t="s">
        <v>258</v>
      </c>
      <c r="F259" s="75" t="s">
        <v>410</v>
      </c>
      <c r="G259" s="144">
        <v>0.6</v>
      </c>
      <c r="H259" s="187"/>
      <c r="I259" s="187"/>
      <c r="J259" s="151"/>
    </row>
    <row r="260" spans="1:10" s="59" customFormat="1">
      <c r="A260" s="13">
        <v>225</v>
      </c>
      <c r="B260" s="66" t="s">
        <v>284</v>
      </c>
      <c r="C260" s="63">
        <v>0.85</v>
      </c>
      <c r="D260" s="151"/>
      <c r="E260" s="75" t="s">
        <v>258</v>
      </c>
      <c r="F260" s="75" t="s">
        <v>410</v>
      </c>
      <c r="G260" s="144">
        <v>0.1</v>
      </c>
      <c r="H260" s="187"/>
      <c r="I260" s="187"/>
      <c r="J260" s="151"/>
    </row>
    <row r="261" spans="1:10" s="59" customFormat="1">
      <c r="A261" s="13">
        <v>226</v>
      </c>
      <c r="B261" s="66" t="s">
        <v>285</v>
      </c>
      <c r="C261" s="63">
        <v>0.41499999999999998</v>
      </c>
      <c r="D261" s="151"/>
      <c r="E261" s="75" t="s">
        <v>258</v>
      </c>
      <c r="F261" s="75" t="s">
        <v>410</v>
      </c>
      <c r="G261" s="144">
        <v>0.45</v>
      </c>
      <c r="H261" s="187"/>
      <c r="I261" s="187"/>
      <c r="J261" s="151"/>
    </row>
    <row r="262" spans="1:10" s="59" customFormat="1">
      <c r="A262" s="13">
        <v>227</v>
      </c>
      <c r="B262" s="66" t="s">
        <v>286</v>
      </c>
      <c r="C262" s="63">
        <v>1</v>
      </c>
      <c r="D262" s="151"/>
      <c r="E262" s="103" t="s">
        <v>282</v>
      </c>
      <c r="F262" s="75" t="s">
        <v>410</v>
      </c>
      <c r="G262" s="144">
        <v>0.65</v>
      </c>
      <c r="H262" s="187"/>
      <c r="I262" s="187"/>
      <c r="J262" s="151"/>
    </row>
    <row r="263" spans="1:10" s="59" customFormat="1">
      <c r="A263" s="13">
        <v>228</v>
      </c>
      <c r="B263" s="66" t="s">
        <v>287</v>
      </c>
      <c r="C263" s="63">
        <v>1</v>
      </c>
      <c r="D263" s="151"/>
      <c r="E263" s="103" t="s">
        <v>288</v>
      </c>
      <c r="F263" s="75" t="s">
        <v>410</v>
      </c>
      <c r="G263" s="144">
        <v>0.95</v>
      </c>
      <c r="H263" s="187"/>
      <c r="I263" s="187"/>
      <c r="J263" s="151"/>
    </row>
    <row r="264" spans="1:10" s="59" customFormat="1">
      <c r="A264" s="13">
        <v>229</v>
      </c>
      <c r="B264" s="66" t="s">
        <v>289</v>
      </c>
      <c r="C264" s="63">
        <v>0.375</v>
      </c>
      <c r="D264" s="151"/>
      <c r="E264" s="75" t="s">
        <v>258</v>
      </c>
      <c r="F264" s="75" t="s">
        <v>410</v>
      </c>
      <c r="G264" s="144">
        <v>0.1</v>
      </c>
      <c r="H264" s="187"/>
      <c r="I264" s="187"/>
      <c r="J264" s="151"/>
    </row>
    <row r="265" spans="1:10" s="59" customFormat="1">
      <c r="A265" s="13">
        <v>230</v>
      </c>
      <c r="B265" s="66" t="s">
        <v>290</v>
      </c>
      <c r="C265" s="63">
        <v>2</v>
      </c>
      <c r="D265" s="151"/>
      <c r="E265" s="103" t="s">
        <v>291</v>
      </c>
      <c r="F265" s="75" t="s">
        <v>410</v>
      </c>
      <c r="G265" s="144">
        <v>0.8</v>
      </c>
      <c r="H265" s="187"/>
      <c r="I265" s="187"/>
      <c r="J265" s="151"/>
    </row>
    <row r="266" spans="1:10" s="59" customFormat="1" ht="15" customHeight="1">
      <c r="A266" s="13">
        <v>231</v>
      </c>
      <c r="B266" s="66" t="s">
        <v>292</v>
      </c>
      <c r="C266" s="63">
        <v>1.8</v>
      </c>
      <c r="D266" s="151"/>
      <c r="E266" s="75" t="s">
        <v>258</v>
      </c>
      <c r="F266" s="75" t="s">
        <v>410</v>
      </c>
      <c r="G266" s="144">
        <v>0.3</v>
      </c>
      <c r="H266" s="187"/>
      <c r="I266" s="187"/>
      <c r="J266" s="151"/>
    </row>
    <row r="267" spans="1:10" s="59" customFormat="1" ht="14.25" customHeight="1">
      <c r="A267" s="13">
        <v>232</v>
      </c>
      <c r="B267" s="66" t="s">
        <v>293</v>
      </c>
      <c r="C267" s="63">
        <v>0.32</v>
      </c>
      <c r="D267" s="151"/>
      <c r="E267" s="103" t="s">
        <v>256</v>
      </c>
      <c r="F267" s="75" t="s">
        <v>410</v>
      </c>
      <c r="G267" s="144">
        <v>0.3</v>
      </c>
      <c r="H267" s="187"/>
      <c r="I267" s="187"/>
      <c r="J267" s="151"/>
    </row>
    <row r="268" spans="1:10" s="59" customFormat="1">
      <c r="A268" s="13">
        <v>233</v>
      </c>
      <c r="B268" s="66" t="s">
        <v>294</v>
      </c>
      <c r="C268" s="63">
        <v>1.5</v>
      </c>
      <c r="D268" s="151"/>
      <c r="E268" s="75" t="s">
        <v>265</v>
      </c>
      <c r="F268" s="75" t="s">
        <v>410</v>
      </c>
      <c r="G268" s="93">
        <v>0.65</v>
      </c>
      <c r="H268" s="187"/>
      <c r="I268" s="187"/>
      <c r="J268" s="151"/>
    </row>
    <row r="269" spans="1:10" s="59" customFormat="1">
      <c r="A269" s="13">
        <v>234</v>
      </c>
      <c r="B269" s="66" t="s">
        <v>295</v>
      </c>
      <c r="C269" s="63">
        <v>1.5</v>
      </c>
      <c r="D269" s="151"/>
      <c r="E269" s="75" t="s">
        <v>282</v>
      </c>
      <c r="F269" s="75" t="s">
        <v>410</v>
      </c>
      <c r="G269" s="93">
        <v>0.6</v>
      </c>
      <c r="H269" s="187"/>
      <c r="I269" s="187"/>
      <c r="J269" s="151"/>
    </row>
    <row r="270" spans="1:10" s="59" customFormat="1" ht="15.75">
      <c r="A270" s="13"/>
      <c r="B270" s="104" t="s">
        <v>413</v>
      </c>
      <c r="C270" s="63"/>
      <c r="D270" s="5"/>
      <c r="E270" s="75"/>
      <c r="F270" s="68"/>
      <c r="G270" s="41"/>
      <c r="H270" s="80"/>
      <c r="I270" s="80"/>
      <c r="J270" s="128"/>
    </row>
    <row r="271" spans="1:10" s="59" customFormat="1" ht="15.75">
      <c r="A271" s="101"/>
      <c r="B271" s="105" t="s">
        <v>414</v>
      </c>
      <c r="C271" s="106"/>
      <c r="D271" s="5"/>
      <c r="E271" s="107"/>
      <c r="F271" s="5"/>
      <c r="G271" s="5"/>
      <c r="H271" s="5"/>
      <c r="I271" s="5"/>
      <c r="J271" s="128"/>
    </row>
    <row r="272" spans="1:10" s="59" customFormat="1">
      <c r="A272" s="72">
        <v>235</v>
      </c>
      <c r="B272" s="108" t="s">
        <v>296</v>
      </c>
      <c r="C272" s="109">
        <v>0.39</v>
      </c>
      <c r="D272" s="151" t="s">
        <v>297</v>
      </c>
      <c r="E272" s="75" t="s">
        <v>265</v>
      </c>
      <c r="F272" s="75" t="s">
        <v>434</v>
      </c>
      <c r="G272" s="144">
        <v>0.9</v>
      </c>
      <c r="H272" s="164">
        <v>750</v>
      </c>
      <c r="I272" s="165">
        <v>0</v>
      </c>
      <c r="J272" s="151" t="s">
        <v>420</v>
      </c>
    </row>
    <row r="273" spans="1:10" s="59" customFormat="1">
      <c r="A273" s="72">
        <v>236</v>
      </c>
      <c r="B273" s="108" t="s">
        <v>298</v>
      </c>
      <c r="C273" s="109">
        <v>0.5</v>
      </c>
      <c r="D273" s="151"/>
      <c r="E273" s="75" t="s">
        <v>258</v>
      </c>
      <c r="F273" s="75" t="s">
        <v>410</v>
      </c>
      <c r="G273" s="144">
        <v>0.1</v>
      </c>
      <c r="H273" s="164"/>
      <c r="I273" s="151"/>
      <c r="J273" s="151"/>
    </row>
    <row r="274" spans="1:10" s="59" customFormat="1">
      <c r="A274" s="72">
        <v>237</v>
      </c>
      <c r="B274" s="110" t="s">
        <v>299</v>
      </c>
      <c r="C274" s="109">
        <v>0.83</v>
      </c>
      <c r="D274" s="151"/>
      <c r="E274" s="75" t="s">
        <v>258</v>
      </c>
      <c r="F274" s="75" t="s">
        <v>412</v>
      </c>
      <c r="G274" s="144">
        <v>0.9</v>
      </c>
      <c r="H274" s="164"/>
      <c r="I274" s="151"/>
      <c r="J274" s="151"/>
    </row>
    <row r="275" spans="1:10" s="59" customFormat="1" ht="15" customHeight="1">
      <c r="A275" s="72">
        <v>238</v>
      </c>
      <c r="B275" s="110" t="s">
        <v>300</v>
      </c>
      <c r="C275" s="109">
        <v>0.45</v>
      </c>
      <c r="D275" s="151"/>
      <c r="E275" s="75" t="s">
        <v>258</v>
      </c>
      <c r="F275" s="75" t="s">
        <v>412</v>
      </c>
      <c r="G275" s="144">
        <v>0</v>
      </c>
      <c r="H275" s="164"/>
      <c r="I275" s="151"/>
      <c r="J275" s="151"/>
    </row>
    <row r="276" spans="1:10" s="59" customFormat="1">
      <c r="A276" s="72">
        <v>239</v>
      </c>
      <c r="B276" s="110" t="s">
        <v>301</v>
      </c>
      <c r="C276" s="109">
        <v>1.0900000000000001</v>
      </c>
      <c r="D276" s="151"/>
      <c r="E276" s="75" t="s">
        <v>258</v>
      </c>
      <c r="F276" s="75" t="s">
        <v>412</v>
      </c>
      <c r="G276" s="144">
        <v>0</v>
      </c>
      <c r="H276" s="164"/>
      <c r="I276" s="151"/>
      <c r="J276" s="151"/>
    </row>
    <row r="277" spans="1:10" s="59" customFormat="1">
      <c r="A277" s="72">
        <v>240</v>
      </c>
      <c r="B277" s="110" t="s">
        <v>302</v>
      </c>
      <c r="C277" s="109">
        <v>0.5</v>
      </c>
      <c r="D277" s="151"/>
      <c r="E277" s="75" t="s">
        <v>303</v>
      </c>
      <c r="F277" s="75" t="s">
        <v>410</v>
      </c>
      <c r="G277" s="144">
        <v>0</v>
      </c>
      <c r="H277" s="164"/>
      <c r="I277" s="151"/>
      <c r="J277" s="151"/>
    </row>
    <row r="278" spans="1:10" s="59" customFormat="1">
      <c r="A278" s="72">
        <v>241</v>
      </c>
      <c r="B278" s="110" t="s">
        <v>304</v>
      </c>
      <c r="C278" s="109">
        <v>0.95</v>
      </c>
      <c r="D278" s="151"/>
      <c r="E278" s="75" t="s">
        <v>303</v>
      </c>
      <c r="F278" s="75" t="s">
        <v>410</v>
      </c>
      <c r="G278" s="144">
        <v>0</v>
      </c>
      <c r="H278" s="164"/>
      <c r="I278" s="151"/>
      <c r="J278" s="151"/>
    </row>
    <row r="279" spans="1:10" s="59" customFormat="1">
      <c r="A279" s="72">
        <v>242</v>
      </c>
      <c r="B279" s="108" t="s">
        <v>305</v>
      </c>
      <c r="C279" s="109">
        <v>1.85</v>
      </c>
      <c r="D279" s="151"/>
      <c r="E279" s="75" t="s">
        <v>265</v>
      </c>
      <c r="F279" s="75" t="s">
        <v>434</v>
      </c>
      <c r="G279" s="144">
        <v>0.9</v>
      </c>
      <c r="H279" s="164"/>
      <c r="I279" s="151"/>
      <c r="J279" s="151"/>
    </row>
    <row r="280" spans="1:10" s="59" customFormat="1">
      <c r="A280" s="72"/>
      <c r="B280" s="108"/>
      <c r="C280" s="109"/>
      <c r="D280" s="151"/>
      <c r="E280" s="71"/>
      <c r="F280" s="68"/>
      <c r="G280" s="41"/>
      <c r="H280" s="164"/>
      <c r="I280" s="151"/>
      <c r="J280" s="151"/>
    </row>
    <row r="281" spans="1:10" s="59" customFormat="1" ht="15.75">
      <c r="A281" s="72"/>
      <c r="B281" s="111" t="s">
        <v>306</v>
      </c>
      <c r="C281" s="74"/>
      <c r="D281" s="151"/>
      <c r="E281" s="68"/>
      <c r="F281" s="68"/>
      <c r="G281" s="41"/>
      <c r="H281" s="164"/>
      <c r="I281" s="151"/>
      <c r="J281" s="151"/>
    </row>
    <row r="282" spans="1:10" s="59" customFormat="1" ht="18.75" customHeight="1">
      <c r="A282" s="72">
        <v>243</v>
      </c>
      <c r="B282" s="76" t="s">
        <v>307</v>
      </c>
      <c r="C282" s="74">
        <v>0.79</v>
      </c>
      <c r="D282" s="151"/>
      <c r="E282" s="68" t="s">
        <v>435</v>
      </c>
      <c r="F282" s="68" t="s">
        <v>389</v>
      </c>
      <c r="G282" s="41">
        <v>0.9</v>
      </c>
      <c r="H282" s="164"/>
      <c r="I282" s="151"/>
      <c r="J282" s="151"/>
    </row>
    <row r="283" spans="1:10" s="59" customFormat="1">
      <c r="A283" s="72">
        <v>244</v>
      </c>
      <c r="B283" s="76" t="s">
        <v>308</v>
      </c>
      <c r="C283" s="74">
        <v>0.91</v>
      </c>
      <c r="D283" s="151"/>
      <c r="E283" s="68" t="s">
        <v>435</v>
      </c>
      <c r="F283" s="68" t="s">
        <v>389</v>
      </c>
      <c r="G283" s="41">
        <v>0</v>
      </c>
      <c r="H283" s="164"/>
      <c r="I283" s="151"/>
      <c r="J283" s="151"/>
    </row>
    <row r="284" spans="1:10" s="59" customFormat="1" ht="18" customHeight="1">
      <c r="A284" s="72">
        <v>245</v>
      </c>
      <c r="B284" s="76" t="s">
        <v>309</v>
      </c>
      <c r="C284" s="74">
        <v>1.2</v>
      </c>
      <c r="D284" s="151"/>
      <c r="E284" s="68" t="s">
        <v>435</v>
      </c>
      <c r="F284" s="68" t="s">
        <v>389</v>
      </c>
      <c r="G284" s="41">
        <v>0</v>
      </c>
      <c r="H284" s="164"/>
      <c r="I284" s="151"/>
      <c r="J284" s="151"/>
    </row>
    <row r="285" spans="1:10" s="59" customFormat="1">
      <c r="A285" s="72">
        <v>246</v>
      </c>
      <c r="B285" s="73" t="s">
        <v>310</v>
      </c>
      <c r="C285" s="74">
        <v>0.25</v>
      </c>
      <c r="D285" s="151"/>
      <c r="E285" s="68" t="s">
        <v>436</v>
      </c>
      <c r="F285" s="68" t="s">
        <v>80</v>
      </c>
      <c r="G285" s="41">
        <v>0</v>
      </c>
      <c r="H285" s="164"/>
      <c r="I285" s="151"/>
      <c r="J285" s="151"/>
    </row>
    <row r="286" spans="1:10" s="59" customFormat="1">
      <c r="A286" s="72">
        <v>247</v>
      </c>
      <c r="B286" s="73" t="s">
        <v>311</v>
      </c>
      <c r="C286" s="74">
        <v>1</v>
      </c>
      <c r="D286" s="151"/>
      <c r="E286" s="68" t="s">
        <v>436</v>
      </c>
      <c r="F286" s="68" t="s">
        <v>389</v>
      </c>
      <c r="G286" s="41">
        <v>0.9</v>
      </c>
      <c r="H286" s="164"/>
      <c r="I286" s="151"/>
      <c r="J286" s="151"/>
    </row>
    <row r="287" spans="1:10" s="59" customFormat="1">
      <c r="A287" s="72">
        <v>248</v>
      </c>
      <c r="B287" s="73" t="s">
        <v>312</v>
      </c>
      <c r="C287" s="74">
        <v>0.8</v>
      </c>
      <c r="D287" s="151"/>
      <c r="E287" s="68" t="s">
        <v>437</v>
      </c>
      <c r="F287" s="68" t="s">
        <v>431</v>
      </c>
      <c r="G287" s="41">
        <v>0.9</v>
      </c>
      <c r="H287" s="164"/>
      <c r="I287" s="151"/>
      <c r="J287" s="151"/>
    </row>
    <row r="288" spans="1:10" s="59" customFormat="1" ht="15.75">
      <c r="A288" s="72"/>
      <c r="B288" s="73"/>
      <c r="C288" s="74"/>
      <c r="D288" s="5"/>
      <c r="E288" s="68"/>
      <c r="F288" s="68"/>
      <c r="G288" s="41"/>
      <c r="H288" s="80"/>
      <c r="I288" s="5"/>
      <c r="J288" s="128"/>
    </row>
    <row r="289" spans="1:10" s="82" customFormat="1" ht="21" customHeight="1">
      <c r="A289" s="156" t="s">
        <v>387</v>
      </c>
      <c r="B289" s="156"/>
      <c r="C289" s="156"/>
      <c r="D289" s="156"/>
      <c r="E289" s="156"/>
      <c r="F289" s="156"/>
      <c r="G289" s="156"/>
      <c r="H289" s="156"/>
      <c r="I289" s="156"/>
      <c r="J289" s="156"/>
    </row>
    <row r="290" spans="1:10" ht="15.75" customHeight="1">
      <c r="A290" s="92">
        <v>249</v>
      </c>
      <c r="B290" s="78" t="s">
        <v>313</v>
      </c>
      <c r="C290" s="18">
        <f>2*7.1</f>
        <v>14.2</v>
      </c>
      <c r="D290" s="92" t="s">
        <v>314</v>
      </c>
      <c r="E290" s="92" t="s">
        <v>315</v>
      </c>
      <c r="F290" s="92" t="s">
        <v>135</v>
      </c>
      <c r="G290" s="145">
        <v>0.85</v>
      </c>
      <c r="H290" s="185">
        <v>8000</v>
      </c>
      <c r="I290" s="185">
        <v>4800</v>
      </c>
      <c r="J290" s="185" t="s">
        <v>422</v>
      </c>
    </row>
    <row r="291" spans="1:10" ht="30">
      <c r="A291" s="92">
        <v>250</v>
      </c>
      <c r="B291" s="78" t="s">
        <v>316</v>
      </c>
      <c r="C291" s="18">
        <f>2*2.4</f>
        <v>4.8</v>
      </c>
      <c r="D291" s="146" t="s">
        <v>317</v>
      </c>
      <c r="E291" s="92" t="s">
        <v>433</v>
      </c>
      <c r="F291" s="92" t="s">
        <v>135</v>
      </c>
      <c r="G291" s="145">
        <v>0.75</v>
      </c>
      <c r="H291" s="185"/>
      <c r="I291" s="185"/>
      <c r="J291" s="185"/>
    </row>
    <row r="292" spans="1:10" ht="30">
      <c r="A292" s="92">
        <v>251</v>
      </c>
      <c r="B292" s="78" t="s">
        <v>318</v>
      </c>
      <c r="C292" s="18">
        <f>2*0.35</f>
        <v>0.7</v>
      </c>
      <c r="D292" s="146"/>
      <c r="E292" s="92" t="s">
        <v>433</v>
      </c>
      <c r="F292" s="92" t="s">
        <v>135</v>
      </c>
      <c r="G292" s="145">
        <v>0.45</v>
      </c>
      <c r="H292" s="185"/>
      <c r="I292" s="185"/>
      <c r="J292" s="185"/>
    </row>
    <row r="293" spans="1:10" ht="15.75" customHeight="1">
      <c r="A293" s="92">
        <v>252</v>
      </c>
      <c r="B293" s="78" t="s">
        <v>319</v>
      </c>
      <c r="C293" s="18">
        <f>2*0.9</f>
        <v>1.8</v>
      </c>
      <c r="D293" s="146"/>
      <c r="E293" s="92" t="s">
        <v>433</v>
      </c>
      <c r="F293" s="92" t="s">
        <v>135</v>
      </c>
      <c r="G293" s="145">
        <v>0.85</v>
      </c>
      <c r="H293" s="185"/>
      <c r="I293" s="185"/>
      <c r="J293" s="185"/>
    </row>
    <row r="294" spans="1:10" ht="15.75" customHeight="1">
      <c r="A294" s="92">
        <v>253</v>
      </c>
      <c r="B294" s="78" t="s">
        <v>320</v>
      </c>
      <c r="C294" s="18">
        <f>2*3.5</f>
        <v>7</v>
      </c>
      <c r="D294" s="146"/>
      <c r="E294" s="92" t="s">
        <v>433</v>
      </c>
      <c r="F294" s="92" t="s">
        <v>135</v>
      </c>
      <c r="G294" s="145">
        <v>0.45</v>
      </c>
      <c r="H294" s="185"/>
      <c r="I294" s="185"/>
      <c r="J294" s="185"/>
    </row>
    <row r="295" spans="1:10" ht="15.75" customHeight="1">
      <c r="A295" s="92">
        <v>254</v>
      </c>
      <c r="B295" s="78" t="s">
        <v>393</v>
      </c>
      <c r="C295" s="18" t="s">
        <v>394</v>
      </c>
      <c r="D295" s="146"/>
      <c r="E295" s="92" t="s">
        <v>433</v>
      </c>
      <c r="F295" s="92" t="s">
        <v>135</v>
      </c>
      <c r="G295" s="145" t="s">
        <v>394</v>
      </c>
      <c r="H295" s="185"/>
      <c r="I295" s="185"/>
      <c r="J295" s="185"/>
    </row>
    <row r="296" spans="1:10" ht="15.75" customHeight="1">
      <c r="A296" s="92">
        <v>255</v>
      </c>
      <c r="B296" s="78" t="s">
        <v>321</v>
      </c>
      <c r="C296" s="18">
        <f>2*0.5</f>
        <v>1</v>
      </c>
      <c r="D296" s="146"/>
      <c r="E296" s="92" t="s">
        <v>433</v>
      </c>
      <c r="F296" s="92" t="s">
        <v>135</v>
      </c>
      <c r="G296" s="145">
        <v>0.4</v>
      </c>
      <c r="H296" s="185"/>
      <c r="I296" s="185"/>
      <c r="J296" s="185"/>
    </row>
    <row r="297" spans="1:10" ht="15.75" customHeight="1">
      <c r="A297" s="92">
        <v>256</v>
      </c>
      <c r="B297" s="78" t="s">
        <v>322</v>
      </c>
      <c r="C297" s="18">
        <f>2*0.33</f>
        <v>0.66</v>
      </c>
      <c r="D297" s="146"/>
      <c r="E297" s="92" t="s">
        <v>433</v>
      </c>
      <c r="F297" s="92" t="s">
        <v>135</v>
      </c>
      <c r="G297" s="145">
        <v>0.4</v>
      </c>
      <c r="H297" s="185"/>
      <c r="I297" s="185"/>
      <c r="J297" s="185"/>
    </row>
    <row r="298" spans="1:10" ht="15.75" customHeight="1">
      <c r="A298" s="92">
        <v>257</v>
      </c>
      <c r="B298" s="78" t="s">
        <v>323</v>
      </c>
      <c r="C298" s="18">
        <f>2*2.2</f>
        <v>4.4000000000000004</v>
      </c>
      <c r="D298" s="146"/>
      <c r="E298" s="92" t="s">
        <v>433</v>
      </c>
      <c r="F298" s="92" t="s">
        <v>135</v>
      </c>
      <c r="G298" s="145">
        <v>0.4</v>
      </c>
      <c r="H298" s="185"/>
      <c r="I298" s="185"/>
      <c r="J298" s="185"/>
    </row>
    <row r="299" spans="1:10" ht="15.75" customHeight="1">
      <c r="A299" s="92">
        <v>258</v>
      </c>
      <c r="B299" s="78" t="s">
        <v>324</v>
      </c>
      <c r="C299" s="18">
        <f>2*0.44</f>
        <v>0.88</v>
      </c>
      <c r="D299" s="146"/>
      <c r="E299" s="92" t="s">
        <v>433</v>
      </c>
      <c r="F299" s="92" t="s">
        <v>135</v>
      </c>
      <c r="G299" s="145">
        <v>0.45</v>
      </c>
      <c r="H299" s="185"/>
      <c r="I299" s="185"/>
      <c r="J299" s="185"/>
    </row>
    <row r="300" spans="1:10" ht="15.75" customHeight="1">
      <c r="A300" s="92">
        <v>259</v>
      </c>
      <c r="B300" s="78" t="s">
        <v>325</v>
      </c>
      <c r="C300" s="18">
        <f>2*0.9</f>
        <v>1.8</v>
      </c>
      <c r="D300" s="146"/>
      <c r="E300" s="92" t="s">
        <v>433</v>
      </c>
      <c r="F300" s="92" t="s">
        <v>135</v>
      </c>
      <c r="G300" s="145">
        <v>0.45</v>
      </c>
      <c r="H300" s="185"/>
      <c r="I300" s="185"/>
      <c r="J300" s="185"/>
    </row>
    <row r="301" spans="1:10" ht="30">
      <c r="A301" s="92">
        <v>260</v>
      </c>
      <c r="B301" s="78" t="s">
        <v>326</v>
      </c>
      <c r="C301" s="18">
        <f>2*1.9</f>
        <v>3.8</v>
      </c>
      <c r="D301" s="146"/>
      <c r="E301" s="92" t="s">
        <v>433</v>
      </c>
      <c r="F301" s="92" t="s">
        <v>135</v>
      </c>
      <c r="G301" s="145">
        <v>0.7</v>
      </c>
      <c r="H301" s="185"/>
      <c r="I301" s="185"/>
      <c r="J301" s="185"/>
    </row>
    <row r="302" spans="1:10" ht="15.75" customHeight="1">
      <c r="A302" s="92">
        <v>261</v>
      </c>
      <c r="B302" s="78" t="s">
        <v>327</v>
      </c>
      <c r="C302" s="18">
        <f>2*0.4</f>
        <v>0.8</v>
      </c>
      <c r="D302" s="146"/>
      <c r="E302" s="92" t="s">
        <v>433</v>
      </c>
      <c r="F302" s="92" t="s">
        <v>135</v>
      </c>
      <c r="G302" s="145">
        <v>0.45</v>
      </c>
      <c r="H302" s="185"/>
      <c r="I302" s="185"/>
      <c r="J302" s="185"/>
    </row>
    <row r="303" spans="1:10" ht="15.75" customHeight="1">
      <c r="A303" s="92">
        <v>262</v>
      </c>
      <c r="B303" s="78" t="s">
        <v>328</v>
      </c>
      <c r="C303" s="18">
        <f>2*0.67</f>
        <v>1.34</v>
      </c>
      <c r="D303" s="146"/>
      <c r="E303" s="92" t="s">
        <v>433</v>
      </c>
      <c r="F303" s="92" t="s">
        <v>135</v>
      </c>
      <c r="G303" s="145">
        <v>0.85</v>
      </c>
      <c r="H303" s="185"/>
      <c r="I303" s="185"/>
      <c r="J303" s="185"/>
    </row>
    <row r="304" spans="1:10" ht="15.75" customHeight="1">
      <c r="A304" s="92">
        <v>263</v>
      </c>
      <c r="B304" s="78" t="s">
        <v>329</v>
      </c>
      <c r="C304" s="18">
        <f>2*0.45</f>
        <v>0.9</v>
      </c>
      <c r="D304" s="146"/>
      <c r="E304" s="92" t="s">
        <v>433</v>
      </c>
      <c r="F304" s="92" t="s">
        <v>135</v>
      </c>
      <c r="G304" s="145">
        <v>0.4</v>
      </c>
      <c r="H304" s="185"/>
      <c r="I304" s="185"/>
      <c r="J304" s="185"/>
    </row>
    <row r="305" spans="1:12" ht="15.75" customHeight="1">
      <c r="A305" s="92">
        <v>264</v>
      </c>
      <c r="B305" s="78" t="s">
        <v>330</v>
      </c>
      <c r="C305" s="18">
        <f>2*1.55</f>
        <v>3.1</v>
      </c>
      <c r="D305" s="146"/>
      <c r="E305" s="92" t="s">
        <v>433</v>
      </c>
      <c r="F305" s="92" t="s">
        <v>135</v>
      </c>
      <c r="G305" s="112">
        <v>0.4</v>
      </c>
      <c r="H305" s="185"/>
      <c r="I305" s="185"/>
      <c r="J305" s="185"/>
    </row>
    <row r="306" spans="1:12" ht="15.75" customHeight="1">
      <c r="A306" s="92">
        <v>265</v>
      </c>
      <c r="B306" s="78" t="s">
        <v>331</v>
      </c>
      <c r="C306" s="18">
        <f>2*1.35</f>
        <v>2.7</v>
      </c>
      <c r="D306" s="146"/>
      <c r="E306" s="92" t="s">
        <v>433</v>
      </c>
      <c r="F306" s="92" t="s">
        <v>135</v>
      </c>
      <c r="G306" s="112">
        <v>0.7</v>
      </c>
      <c r="H306" s="185"/>
      <c r="I306" s="185"/>
      <c r="J306" s="185"/>
    </row>
    <row r="307" spans="1:12" ht="15.75" customHeight="1">
      <c r="A307" s="92">
        <v>266</v>
      </c>
      <c r="B307" s="78" t="s">
        <v>332</v>
      </c>
      <c r="C307" s="18">
        <v>0.3</v>
      </c>
      <c r="D307" s="146"/>
      <c r="E307" s="92" t="s">
        <v>433</v>
      </c>
      <c r="F307" s="92" t="s">
        <v>135</v>
      </c>
      <c r="G307" s="112">
        <v>0.4</v>
      </c>
      <c r="H307" s="185"/>
      <c r="I307" s="185"/>
      <c r="J307" s="185"/>
    </row>
    <row r="308" spans="1:12" ht="15.75" customHeight="1">
      <c r="A308" s="92">
        <v>267</v>
      </c>
      <c r="B308" s="78" t="s">
        <v>333</v>
      </c>
      <c r="C308" s="18">
        <f>2*2.5</f>
        <v>5</v>
      </c>
      <c r="D308" s="146"/>
      <c r="E308" s="92" t="s">
        <v>433</v>
      </c>
      <c r="F308" s="92" t="s">
        <v>135</v>
      </c>
      <c r="G308" s="112">
        <v>0.4</v>
      </c>
      <c r="H308" s="185"/>
      <c r="I308" s="185"/>
      <c r="J308" s="185"/>
    </row>
    <row r="309" spans="1:12" ht="15.75" customHeight="1">
      <c r="A309" s="92">
        <v>268</v>
      </c>
      <c r="B309" s="78" t="s">
        <v>334</v>
      </c>
      <c r="C309" s="18">
        <f>2*7.24</f>
        <v>14.48</v>
      </c>
      <c r="D309" s="146"/>
      <c r="E309" s="92" t="s">
        <v>433</v>
      </c>
      <c r="F309" s="92" t="s">
        <v>135</v>
      </c>
      <c r="G309" s="145">
        <v>0.8</v>
      </c>
      <c r="H309" s="185"/>
      <c r="I309" s="185"/>
      <c r="J309" s="185"/>
    </row>
    <row r="310" spans="1:12" ht="15" customHeight="1">
      <c r="A310" s="92">
        <v>269</v>
      </c>
      <c r="B310" s="78" t="s">
        <v>335</v>
      </c>
      <c r="C310" s="18">
        <f>2*1.58</f>
        <v>3.16</v>
      </c>
      <c r="D310" s="146" t="s">
        <v>336</v>
      </c>
      <c r="E310" s="92" t="s">
        <v>337</v>
      </c>
      <c r="F310" s="92" t="s">
        <v>135</v>
      </c>
      <c r="G310" s="145">
        <v>0.85</v>
      </c>
      <c r="H310" s="185">
        <v>4350</v>
      </c>
      <c r="I310" s="185">
        <v>3900</v>
      </c>
      <c r="J310" s="146" t="s">
        <v>422</v>
      </c>
      <c r="K310" s="77"/>
      <c r="L310" s="77"/>
    </row>
    <row r="311" spans="1:12" ht="30">
      <c r="A311" s="92">
        <v>270</v>
      </c>
      <c r="B311" s="78" t="s">
        <v>338</v>
      </c>
      <c r="C311" s="18">
        <f>2*1.3</f>
        <v>2.6</v>
      </c>
      <c r="D311" s="146"/>
      <c r="E311" s="92" t="s">
        <v>337</v>
      </c>
      <c r="F311" s="92" t="s">
        <v>135</v>
      </c>
      <c r="G311" s="145">
        <v>0.85</v>
      </c>
      <c r="H311" s="185"/>
      <c r="I311" s="185"/>
      <c r="J311" s="146"/>
      <c r="K311" s="77"/>
      <c r="L311" s="77"/>
    </row>
    <row r="312" spans="1:12">
      <c r="A312" s="92">
        <v>271</v>
      </c>
      <c r="B312" s="78" t="s">
        <v>339</v>
      </c>
      <c r="C312" s="18">
        <f>2*1.65</f>
        <v>3.3</v>
      </c>
      <c r="D312" s="146"/>
      <c r="E312" s="92" t="s">
        <v>337</v>
      </c>
      <c r="F312" s="92" t="s">
        <v>135</v>
      </c>
      <c r="G312" s="145">
        <v>0.75</v>
      </c>
      <c r="H312" s="185"/>
      <c r="I312" s="185"/>
      <c r="J312" s="146"/>
      <c r="K312" s="77"/>
      <c r="L312" s="77"/>
    </row>
    <row r="313" spans="1:12" ht="18" customHeight="1">
      <c r="A313" s="92">
        <v>272</v>
      </c>
      <c r="B313" s="78" t="s">
        <v>340</v>
      </c>
      <c r="C313" s="18">
        <f>2*0.42</f>
        <v>0.84</v>
      </c>
      <c r="D313" s="146"/>
      <c r="E313" s="92" t="s">
        <v>337</v>
      </c>
      <c r="F313" s="92" t="s">
        <v>135</v>
      </c>
      <c r="G313" s="145">
        <v>0.85</v>
      </c>
      <c r="H313" s="185"/>
      <c r="I313" s="185"/>
      <c r="J313" s="146"/>
      <c r="K313" s="77"/>
      <c r="L313" s="77"/>
    </row>
    <row r="314" spans="1:12">
      <c r="A314" s="92">
        <v>273</v>
      </c>
      <c r="B314" s="78" t="s">
        <v>341</v>
      </c>
      <c r="C314" s="18">
        <f>2*1.25</f>
        <v>2.5</v>
      </c>
      <c r="D314" s="146"/>
      <c r="E314" s="92" t="s">
        <v>337</v>
      </c>
      <c r="F314" s="92" t="s">
        <v>135</v>
      </c>
      <c r="G314" s="145">
        <v>0.85</v>
      </c>
      <c r="H314" s="185"/>
      <c r="I314" s="185"/>
      <c r="J314" s="146"/>
      <c r="K314" s="77"/>
      <c r="L314" s="77"/>
    </row>
    <row r="315" spans="1:12">
      <c r="A315" s="92">
        <v>274</v>
      </c>
      <c r="B315" s="78" t="s">
        <v>342</v>
      </c>
      <c r="C315" s="18">
        <f>2*1.6</f>
        <v>3.2</v>
      </c>
      <c r="D315" s="146"/>
      <c r="E315" s="92" t="s">
        <v>337</v>
      </c>
      <c r="F315" s="92" t="s">
        <v>135</v>
      </c>
      <c r="G315" s="145">
        <v>0.9</v>
      </c>
      <c r="H315" s="185"/>
      <c r="I315" s="185"/>
      <c r="J315" s="146"/>
      <c r="K315" s="77"/>
      <c r="L315" s="77"/>
    </row>
    <row r="316" spans="1:12">
      <c r="A316" s="92">
        <v>275</v>
      </c>
      <c r="B316" s="78" t="s">
        <v>343</v>
      </c>
      <c r="C316" s="18">
        <f>2*1.92</f>
        <v>3.84</v>
      </c>
      <c r="D316" s="146"/>
      <c r="E316" s="92" t="s">
        <v>337</v>
      </c>
      <c r="F316" s="92" t="s">
        <v>135</v>
      </c>
      <c r="G316" s="145">
        <v>0.85</v>
      </c>
      <c r="H316" s="185"/>
      <c r="I316" s="185"/>
      <c r="J316" s="146"/>
      <c r="K316" s="77"/>
      <c r="L316" s="77"/>
    </row>
    <row r="317" spans="1:12">
      <c r="A317" s="92">
        <v>276</v>
      </c>
      <c r="B317" s="78" t="s">
        <v>344</v>
      </c>
      <c r="C317" s="18">
        <f>2*0.75</f>
        <v>1.5</v>
      </c>
      <c r="D317" s="146"/>
      <c r="E317" s="92" t="s">
        <v>337</v>
      </c>
      <c r="F317" s="92" t="s">
        <v>135</v>
      </c>
      <c r="G317" s="145">
        <v>0.75</v>
      </c>
      <c r="H317" s="185"/>
      <c r="I317" s="185"/>
      <c r="J317" s="146"/>
      <c r="K317" s="77"/>
      <c r="L317" s="77"/>
    </row>
    <row r="318" spans="1:12">
      <c r="A318" s="92">
        <v>277</v>
      </c>
      <c r="B318" s="78" t="s">
        <v>345</v>
      </c>
      <c r="C318" s="18">
        <f>2*0.8</f>
        <v>1.6</v>
      </c>
      <c r="D318" s="146"/>
      <c r="E318" s="92" t="s">
        <v>337</v>
      </c>
      <c r="F318" s="92" t="s">
        <v>135</v>
      </c>
      <c r="G318" s="145">
        <v>0.8</v>
      </c>
      <c r="H318" s="185"/>
      <c r="I318" s="185"/>
      <c r="J318" s="146"/>
      <c r="K318" s="77"/>
      <c r="L318" s="77"/>
    </row>
    <row r="319" spans="1:12" ht="30">
      <c r="A319" s="92">
        <v>278</v>
      </c>
      <c r="B319" s="78" t="s">
        <v>346</v>
      </c>
      <c r="C319" s="18">
        <f>2*0.65</f>
        <v>1.3</v>
      </c>
      <c r="D319" s="146"/>
      <c r="E319" s="92" t="s">
        <v>337</v>
      </c>
      <c r="F319" s="92" t="s">
        <v>135</v>
      </c>
      <c r="G319" s="145">
        <v>0.85</v>
      </c>
      <c r="H319" s="185"/>
      <c r="I319" s="185"/>
      <c r="J319" s="146"/>
      <c r="K319" s="77"/>
      <c r="L319" s="77"/>
    </row>
    <row r="320" spans="1:12">
      <c r="A320" s="92">
        <v>279</v>
      </c>
      <c r="B320" s="78" t="s">
        <v>347</v>
      </c>
      <c r="C320" s="18">
        <f>2*0.7</f>
        <v>1.4</v>
      </c>
      <c r="D320" s="146"/>
      <c r="E320" s="92" t="s">
        <v>337</v>
      </c>
      <c r="F320" s="92" t="s">
        <v>135</v>
      </c>
      <c r="G320" s="145">
        <v>0.75</v>
      </c>
      <c r="H320" s="185"/>
      <c r="I320" s="185"/>
      <c r="J320" s="146"/>
      <c r="K320" s="77"/>
      <c r="L320" s="77"/>
    </row>
    <row r="321" spans="1:12">
      <c r="A321" s="92">
        <v>280</v>
      </c>
      <c r="B321" s="78" t="s">
        <v>348</v>
      </c>
      <c r="C321" s="18">
        <f>2*0.84</f>
        <v>1.68</v>
      </c>
      <c r="D321" s="146"/>
      <c r="E321" s="92" t="s">
        <v>337</v>
      </c>
      <c r="F321" s="92" t="s">
        <v>135</v>
      </c>
      <c r="G321" s="145">
        <v>0.75</v>
      </c>
      <c r="H321" s="185"/>
      <c r="I321" s="185"/>
      <c r="J321" s="146"/>
      <c r="K321" s="77"/>
      <c r="L321" s="77"/>
    </row>
    <row r="322" spans="1:12">
      <c r="A322" s="92">
        <v>281</v>
      </c>
      <c r="B322" s="78" t="s">
        <v>349</v>
      </c>
      <c r="C322" s="18">
        <f>2*0.3</f>
        <v>0.6</v>
      </c>
      <c r="D322" s="146"/>
      <c r="E322" s="92" t="s">
        <v>337</v>
      </c>
      <c r="F322" s="92" t="s">
        <v>135</v>
      </c>
      <c r="G322" s="145">
        <v>0.8</v>
      </c>
      <c r="H322" s="185"/>
      <c r="I322" s="185"/>
      <c r="J322" s="146"/>
      <c r="K322" s="77"/>
      <c r="L322" s="77"/>
    </row>
    <row r="323" spans="1:12" ht="17.25" customHeight="1">
      <c r="A323" s="92">
        <v>282</v>
      </c>
      <c r="B323" s="78" t="s">
        <v>350</v>
      </c>
      <c r="C323" s="18">
        <f>2*0.9</f>
        <v>1.8</v>
      </c>
      <c r="D323" s="146"/>
      <c r="E323" s="92" t="s">
        <v>337</v>
      </c>
      <c r="F323" s="92" t="s">
        <v>135</v>
      </c>
      <c r="G323" s="145">
        <v>0.75</v>
      </c>
      <c r="H323" s="185"/>
      <c r="I323" s="185"/>
      <c r="J323" s="146"/>
      <c r="K323" s="77"/>
      <c r="L323" s="77"/>
    </row>
    <row r="324" spans="1:12" ht="30">
      <c r="A324" s="92">
        <v>283</v>
      </c>
      <c r="B324" s="78" t="s">
        <v>351</v>
      </c>
      <c r="C324" s="18">
        <f>2*0.425</f>
        <v>0.85</v>
      </c>
      <c r="D324" s="146"/>
      <c r="E324" s="92" t="s">
        <v>337</v>
      </c>
      <c r="F324" s="92" t="s">
        <v>135</v>
      </c>
      <c r="G324" s="112">
        <v>0.75</v>
      </c>
      <c r="H324" s="185"/>
      <c r="I324" s="185"/>
      <c r="J324" s="146"/>
      <c r="K324" s="77"/>
      <c r="L324" s="77"/>
    </row>
    <row r="325" spans="1:12">
      <c r="A325" s="92">
        <v>284</v>
      </c>
      <c r="B325" s="78" t="s">
        <v>352</v>
      </c>
      <c r="C325" s="18">
        <f>2*0.83</f>
        <v>1.66</v>
      </c>
      <c r="D325" s="146"/>
      <c r="E325" s="92" t="s">
        <v>337</v>
      </c>
      <c r="F325" s="92" t="s">
        <v>135</v>
      </c>
      <c r="G325" s="145">
        <v>1</v>
      </c>
      <c r="H325" s="185"/>
      <c r="I325" s="185"/>
      <c r="J325" s="146"/>
      <c r="K325" s="77"/>
      <c r="L325" s="77"/>
    </row>
    <row r="326" spans="1:12" ht="30">
      <c r="A326" s="92">
        <v>285</v>
      </c>
      <c r="B326" s="78" t="s">
        <v>353</v>
      </c>
      <c r="C326" s="18">
        <f>2*0.52</f>
        <v>1.04</v>
      </c>
      <c r="D326" s="146"/>
      <c r="E326" s="92" t="s">
        <v>337</v>
      </c>
      <c r="F326" s="92" t="s">
        <v>135</v>
      </c>
      <c r="G326" s="145">
        <v>1</v>
      </c>
      <c r="H326" s="185"/>
      <c r="I326" s="185"/>
      <c r="J326" s="146"/>
      <c r="K326" s="77"/>
      <c r="L326" s="77"/>
    </row>
    <row r="327" spans="1:12" ht="30">
      <c r="A327" s="92">
        <v>286</v>
      </c>
      <c r="B327" s="78" t="s">
        <v>354</v>
      </c>
      <c r="C327" s="18">
        <v>1.45</v>
      </c>
      <c r="D327" s="146"/>
      <c r="E327" s="92" t="s">
        <v>337</v>
      </c>
      <c r="F327" s="92" t="s">
        <v>135</v>
      </c>
      <c r="G327" s="145">
        <v>1</v>
      </c>
      <c r="H327" s="185"/>
      <c r="I327" s="185"/>
      <c r="J327" s="146"/>
      <c r="K327" s="77"/>
      <c r="L327" s="77"/>
    </row>
    <row r="328" spans="1:12">
      <c r="A328" s="92">
        <v>287</v>
      </c>
      <c r="B328" s="78" t="s">
        <v>355</v>
      </c>
      <c r="C328" s="18">
        <f>2*1.2</f>
        <v>2.4</v>
      </c>
      <c r="D328" s="146"/>
      <c r="E328" s="92" t="s">
        <v>337</v>
      </c>
      <c r="F328" s="92" t="s">
        <v>135</v>
      </c>
      <c r="G328" s="145">
        <v>0.8</v>
      </c>
      <c r="H328" s="185"/>
      <c r="I328" s="185"/>
      <c r="J328" s="146"/>
      <c r="K328" s="77"/>
      <c r="L328" s="77"/>
    </row>
    <row r="329" spans="1:12" ht="18" customHeight="1">
      <c r="A329" s="92">
        <v>288</v>
      </c>
      <c r="B329" s="78" t="s">
        <v>356</v>
      </c>
      <c r="C329" s="18">
        <f>2*2.7</f>
        <v>5.4</v>
      </c>
      <c r="D329" s="146"/>
      <c r="E329" s="92" t="s">
        <v>337</v>
      </c>
      <c r="F329" s="92" t="s">
        <v>135</v>
      </c>
      <c r="G329" s="145">
        <v>0.85</v>
      </c>
      <c r="H329" s="185"/>
      <c r="I329" s="185"/>
      <c r="J329" s="146"/>
      <c r="K329" s="77"/>
      <c r="L329" s="77"/>
    </row>
    <row r="330" spans="1:12">
      <c r="A330" s="92">
        <v>289</v>
      </c>
      <c r="B330" s="78" t="s">
        <v>357</v>
      </c>
      <c r="C330" s="18">
        <v>1.95</v>
      </c>
      <c r="D330" s="146"/>
      <c r="E330" s="92" t="s">
        <v>337</v>
      </c>
      <c r="F330" s="92" t="s">
        <v>135</v>
      </c>
      <c r="G330" s="145">
        <v>0.8</v>
      </c>
      <c r="H330" s="185"/>
      <c r="I330" s="185"/>
      <c r="J330" s="146"/>
      <c r="K330" s="77"/>
      <c r="L330" s="77"/>
    </row>
    <row r="331" spans="1:12" ht="30">
      <c r="A331" s="92">
        <v>290</v>
      </c>
      <c r="B331" s="78" t="s">
        <v>358</v>
      </c>
      <c r="C331" s="18">
        <f>2*0.9</f>
        <v>1.8</v>
      </c>
      <c r="D331" s="146"/>
      <c r="E331" s="92" t="s">
        <v>337</v>
      </c>
      <c r="F331" s="92" t="s">
        <v>135</v>
      </c>
      <c r="G331" s="145">
        <v>0.85</v>
      </c>
      <c r="H331" s="185"/>
      <c r="I331" s="185"/>
      <c r="J331" s="146"/>
      <c r="K331" s="77"/>
      <c r="L331" s="77"/>
    </row>
    <row r="332" spans="1:12">
      <c r="A332" s="92">
        <v>291</v>
      </c>
      <c r="B332" s="78" t="s">
        <v>359</v>
      </c>
      <c r="C332" s="18">
        <f>2*1.9</f>
        <v>3.8</v>
      </c>
      <c r="D332" s="146"/>
      <c r="E332" s="92" t="s">
        <v>337</v>
      </c>
      <c r="F332" s="92" t="s">
        <v>135</v>
      </c>
      <c r="G332" s="145">
        <v>0.9</v>
      </c>
      <c r="H332" s="185"/>
      <c r="I332" s="185"/>
      <c r="J332" s="146"/>
      <c r="K332" s="77"/>
      <c r="L332" s="77"/>
    </row>
    <row r="333" spans="1:12">
      <c r="A333" s="92">
        <v>292</v>
      </c>
      <c r="B333" s="78" t="s">
        <v>360</v>
      </c>
      <c r="C333" s="18">
        <f>2*1.7</f>
        <v>3.4</v>
      </c>
      <c r="D333" s="178"/>
      <c r="E333" s="92" t="s">
        <v>337</v>
      </c>
      <c r="F333" s="92" t="s">
        <v>135</v>
      </c>
      <c r="G333" s="145">
        <v>0.9</v>
      </c>
      <c r="H333" s="185"/>
      <c r="I333" s="185"/>
      <c r="J333" s="146"/>
      <c r="K333" s="77"/>
      <c r="L333" s="77"/>
    </row>
    <row r="334" spans="1:12" ht="18" customHeight="1">
      <c r="A334" s="92">
        <v>293</v>
      </c>
      <c r="B334" s="78" t="s">
        <v>361</v>
      </c>
      <c r="C334" s="142">
        <f>2*2.9</f>
        <v>5.8</v>
      </c>
      <c r="D334" s="146" t="s">
        <v>362</v>
      </c>
      <c r="E334" s="143" t="s">
        <v>363</v>
      </c>
      <c r="F334" s="92" t="s">
        <v>135</v>
      </c>
      <c r="G334" s="145">
        <v>0.7</v>
      </c>
      <c r="H334" s="146">
        <v>7300</v>
      </c>
      <c r="I334" s="146">
        <v>5800</v>
      </c>
      <c r="J334" s="146"/>
      <c r="K334" s="77"/>
      <c r="L334" s="77"/>
    </row>
    <row r="335" spans="1:12" ht="20.25" customHeight="1">
      <c r="A335" s="92">
        <v>294</v>
      </c>
      <c r="B335" s="78" t="s">
        <v>364</v>
      </c>
      <c r="C335" s="142">
        <f>2*1.6</f>
        <v>3.2</v>
      </c>
      <c r="D335" s="146"/>
      <c r="E335" s="143" t="s">
        <v>363</v>
      </c>
      <c r="F335" s="92" t="s">
        <v>135</v>
      </c>
      <c r="G335" s="145">
        <v>0.75</v>
      </c>
      <c r="H335" s="146"/>
      <c r="I335" s="146"/>
      <c r="J335" s="146"/>
    </row>
    <row r="336" spans="1:12" ht="19.5" customHeight="1">
      <c r="A336" s="92">
        <v>295</v>
      </c>
      <c r="B336" s="78" t="s">
        <v>365</v>
      </c>
      <c r="C336" s="142">
        <f>2*0.5</f>
        <v>1</v>
      </c>
      <c r="D336" s="146"/>
      <c r="E336" s="143" t="s">
        <v>363</v>
      </c>
      <c r="F336" s="92" t="s">
        <v>135</v>
      </c>
      <c r="G336" s="145">
        <v>0.75</v>
      </c>
      <c r="H336" s="146"/>
      <c r="I336" s="146"/>
      <c r="J336" s="146"/>
    </row>
    <row r="337" spans="1:10" ht="17.25" customHeight="1">
      <c r="A337" s="92">
        <v>296</v>
      </c>
      <c r="B337" s="78" t="s">
        <v>366</v>
      </c>
      <c r="C337" s="142">
        <f>2*0.58</f>
        <v>1.1599999999999999</v>
      </c>
      <c r="D337" s="146"/>
      <c r="E337" s="143" t="s">
        <v>363</v>
      </c>
      <c r="F337" s="92" t="s">
        <v>135</v>
      </c>
      <c r="G337" s="145">
        <v>0.75</v>
      </c>
      <c r="H337" s="146"/>
      <c r="I337" s="146"/>
      <c r="J337" s="146"/>
    </row>
    <row r="338" spans="1:10" ht="19.5" customHeight="1">
      <c r="A338" s="92">
        <v>297</v>
      </c>
      <c r="B338" s="78" t="s">
        <v>367</v>
      </c>
      <c r="C338" s="142">
        <v>0.56999999999999995</v>
      </c>
      <c r="D338" s="146"/>
      <c r="E338" s="143" t="s">
        <v>363</v>
      </c>
      <c r="F338" s="92" t="s">
        <v>135</v>
      </c>
      <c r="G338" s="145">
        <v>0.75</v>
      </c>
      <c r="H338" s="146"/>
      <c r="I338" s="146"/>
      <c r="J338" s="146"/>
    </row>
    <row r="339" spans="1:10" ht="15" customHeight="1">
      <c r="A339" s="92">
        <v>298</v>
      </c>
      <c r="B339" s="78" t="s">
        <v>368</v>
      </c>
      <c r="C339" s="142">
        <f>2*0.5</f>
        <v>1</v>
      </c>
      <c r="D339" s="146"/>
      <c r="E339" s="143" t="s">
        <v>363</v>
      </c>
      <c r="F339" s="92" t="s">
        <v>135</v>
      </c>
      <c r="G339" s="145">
        <v>0.55000000000000004</v>
      </c>
      <c r="H339" s="146"/>
      <c r="I339" s="146"/>
      <c r="J339" s="146"/>
    </row>
    <row r="340" spans="1:10" ht="18" customHeight="1">
      <c r="A340" s="92">
        <v>299</v>
      </c>
      <c r="B340" s="78" t="s">
        <v>369</v>
      </c>
      <c r="C340" s="142">
        <f>2*0.5</f>
        <v>1</v>
      </c>
      <c r="D340" s="146"/>
      <c r="E340" s="143" t="s">
        <v>363</v>
      </c>
      <c r="F340" s="92" t="s">
        <v>135</v>
      </c>
      <c r="G340" s="145">
        <v>0.7</v>
      </c>
      <c r="H340" s="146"/>
      <c r="I340" s="146"/>
      <c r="J340" s="146"/>
    </row>
    <row r="341" spans="1:10" ht="15.75" customHeight="1">
      <c r="A341" s="92">
        <v>300</v>
      </c>
      <c r="B341" s="78" t="s">
        <v>370</v>
      </c>
      <c r="C341" s="142">
        <f>2*0.5</f>
        <v>1</v>
      </c>
      <c r="D341" s="146"/>
      <c r="E341" s="143" t="s">
        <v>363</v>
      </c>
      <c r="F341" s="92" t="s">
        <v>135</v>
      </c>
      <c r="G341" s="145">
        <v>0.9</v>
      </c>
      <c r="H341" s="146"/>
      <c r="I341" s="146"/>
      <c r="J341" s="146"/>
    </row>
    <row r="342" spans="1:10" ht="15" customHeight="1">
      <c r="A342" s="92">
        <v>301</v>
      </c>
      <c r="B342" s="78" t="s">
        <v>371</v>
      </c>
      <c r="C342" s="142">
        <f>2*4.2</f>
        <v>8.4</v>
      </c>
      <c r="D342" s="146"/>
      <c r="E342" s="143" t="s">
        <v>363</v>
      </c>
      <c r="F342" s="92" t="s">
        <v>135</v>
      </c>
      <c r="G342" s="145">
        <v>0.85</v>
      </c>
      <c r="H342" s="146"/>
      <c r="I342" s="146"/>
      <c r="J342" s="146"/>
    </row>
    <row r="343" spans="1:10" ht="15.75" customHeight="1">
      <c r="A343" s="92">
        <v>302</v>
      </c>
      <c r="B343" s="78" t="s">
        <v>372</v>
      </c>
      <c r="C343" s="142">
        <f>2*0.56</f>
        <v>1.1200000000000001</v>
      </c>
      <c r="D343" s="146"/>
      <c r="E343" s="143" t="s">
        <v>363</v>
      </c>
      <c r="F343" s="92" t="s">
        <v>135</v>
      </c>
      <c r="G343" s="145">
        <v>0.4</v>
      </c>
      <c r="H343" s="146"/>
      <c r="I343" s="146"/>
      <c r="J343" s="146"/>
    </row>
    <row r="344" spans="1:10" ht="18" customHeight="1">
      <c r="A344" s="92">
        <v>303</v>
      </c>
      <c r="B344" s="78" t="s">
        <v>373</v>
      </c>
      <c r="C344" s="142">
        <f>2*0.26</f>
        <v>0.52</v>
      </c>
      <c r="D344" s="146"/>
      <c r="E344" s="143" t="s">
        <v>363</v>
      </c>
      <c r="F344" s="92" t="s">
        <v>135</v>
      </c>
      <c r="G344" s="145">
        <v>0.4</v>
      </c>
      <c r="H344" s="146"/>
      <c r="I344" s="146"/>
      <c r="J344" s="146"/>
    </row>
    <row r="345" spans="1:10">
      <c r="A345" s="92">
        <v>304</v>
      </c>
      <c r="B345" s="78" t="s">
        <v>374</v>
      </c>
      <c r="C345" s="142">
        <f>2*0.75</f>
        <v>1.5</v>
      </c>
      <c r="D345" s="146"/>
      <c r="E345" s="143" t="s">
        <v>363</v>
      </c>
      <c r="F345" s="92" t="s">
        <v>135</v>
      </c>
      <c r="G345" s="145">
        <v>0.45</v>
      </c>
      <c r="H345" s="146"/>
      <c r="I345" s="146"/>
      <c r="J345" s="146"/>
    </row>
    <row r="346" spans="1:10">
      <c r="A346" s="92">
        <v>305</v>
      </c>
      <c r="B346" s="78" t="s">
        <v>375</v>
      </c>
      <c r="C346" s="142">
        <f>2*2</f>
        <v>4</v>
      </c>
      <c r="D346" s="146"/>
      <c r="E346" s="143" t="s">
        <v>363</v>
      </c>
      <c r="F346" s="92" t="s">
        <v>135</v>
      </c>
      <c r="G346" s="145">
        <v>0.5</v>
      </c>
      <c r="H346" s="146"/>
      <c r="I346" s="146"/>
      <c r="J346" s="146"/>
    </row>
    <row r="347" spans="1:10">
      <c r="A347" s="92">
        <v>306</v>
      </c>
      <c r="B347" s="78" t="s">
        <v>376</v>
      </c>
      <c r="C347" s="142">
        <f>2*2.65</f>
        <v>5.3</v>
      </c>
      <c r="D347" s="146"/>
      <c r="E347" s="143" t="s">
        <v>363</v>
      </c>
      <c r="F347" s="92" t="s">
        <v>135</v>
      </c>
      <c r="G347" s="145">
        <v>0.8</v>
      </c>
      <c r="H347" s="146"/>
      <c r="I347" s="146"/>
      <c r="J347" s="146"/>
    </row>
    <row r="348" spans="1:10">
      <c r="A348" s="92">
        <v>307</v>
      </c>
      <c r="B348" s="78" t="s">
        <v>377</v>
      </c>
      <c r="C348" s="142">
        <f>2*1.75</f>
        <v>3.5</v>
      </c>
      <c r="D348" s="146"/>
      <c r="E348" s="143" t="s">
        <v>363</v>
      </c>
      <c r="F348" s="92" t="s">
        <v>135</v>
      </c>
      <c r="G348" s="145">
        <v>0.8</v>
      </c>
      <c r="H348" s="146"/>
      <c r="I348" s="146"/>
      <c r="J348" s="146"/>
    </row>
    <row r="349" spans="1:10">
      <c r="A349" s="92">
        <v>308</v>
      </c>
      <c r="B349" s="78" t="s">
        <v>378</v>
      </c>
      <c r="C349" s="142">
        <f>2*1.75</f>
        <v>3.5</v>
      </c>
      <c r="D349" s="146" t="s">
        <v>441</v>
      </c>
      <c r="E349" s="143" t="s">
        <v>363</v>
      </c>
      <c r="F349" s="92" t="s">
        <v>135</v>
      </c>
      <c r="G349" s="145">
        <v>0.8</v>
      </c>
      <c r="H349" s="186" t="s">
        <v>423</v>
      </c>
      <c r="I349" s="186" t="s">
        <v>423</v>
      </c>
      <c r="J349" s="146" t="s">
        <v>422</v>
      </c>
    </row>
    <row r="350" spans="1:10">
      <c r="A350" s="92">
        <v>309</v>
      </c>
      <c r="B350" s="78" t="s">
        <v>379</v>
      </c>
      <c r="C350" s="142">
        <f>2*0.69</f>
        <v>1.38</v>
      </c>
      <c r="D350" s="146"/>
      <c r="E350" s="143" t="s">
        <v>363</v>
      </c>
      <c r="F350" s="92" t="s">
        <v>135</v>
      </c>
      <c r="G350" s="145">
        <v>0.8</v>
      </c>
      <c r="H350" s="146"/>
      <c r="I350" s="146"/>
      <c r="J350" s="146"/>
    </row>
    <row r="351" spans="1:10">
      <c r="A351" s="92">
        <v>310</v>
      </c>
      <c r="B351" s="78" t="s">
        <v>380</v>
      </c>
      <c r="C351" s="142">
        <f>2*0.425</f>
        <v>0.85</v>
      </c>
      <c r="D351" s="146"/>
      <c r="E351" s="143" t="s">
        <v>363</v>
      </c>
      <c r="F351" s="92" t="s">
        <v>135</v>
      </c>
      <c r="G351" s="145">
        <v>0.85</v>
      </c>
      <c r="H351" s="146"/>
      <c r="I351" s="146"/>
      <c r="J351" s="146"/>
    </row>
    <row r="352" spans="1:10">
      <c r="A352" s="92">
        <v>311</v>
      </c>
      <c r="B352" s="78" t="s">
        <v>381</v>
      </c>
      <c r="C352" s="142">
        <v>1.3</v>
      </c>
      <c r="D352" s="146"/>
      <c r="E352" s="143" t="s">
        <v>363</v>
      </c>
      <c r="F352" s="92" t="s">
        <v>135</v>
      </c>
      <c r="G352" s="145">
        <v>0.8</v>
      </c>
      <c r="H352" s="146"/>
      <c r="I352" s="146"/>
      <c r="J352" s="146"/>
    </row>
    <row r="353" spans="1:10">
      <c r="A353" s="92">
        <v>312</v>
      </c>
      <c r="B353" s="78" t="s">
        <v>382</v>
      </c>
      <c r="C353" s="142">
        <f>2*0.926</f>
        <v>1.8520000000000001</v>
      </c>
      <c r="D353" s="146"/>
      <c r="E353" s="143" t="s">
        <v>363</v>
      </c>
      <c r="F353" s="92" t="s">
        <v>135</v>
      </c>
      <c r="G353" s="112">
        <v>0.7</v>
      </c>
      <c r="H353" s="146"/>
      <c r="I353" s="146"/>
      <c r="J353" s="146"/>
    </row>
    <row r="354" spans="1:10">
      <c r="A354" s="92">
        <v>313</v>
      </c>
      <c r="B354" s="78" t="s">
        <v>383</v>
      </c>
      <c r="C354" s="142">
        <f>2*0.25</f>
        <v>0.5</v>
      </c>
      <c r="D354" s="146"/>
      <c r="E354" s="143" t="s">
        <v>363</v>
      </c>
      <c r="F354" s="92" t="s">
        <v>135</v>
      </c>
      <c r="G354" s="112">
        <v>0.5</v>
      </c>
      <c r="H354" s="146"/>
      <c r="I354" s="146"/>
      <c r="J354" s="146"/>
    </row>
    <row r="355" spans="1:10">
      <c r="A355" s="92">
        <v>314</v>
      </c>
      <c r="B355" s="78" t="s">
        <v>384</v>
      </c>
      <c r="C355" s="142">
        <f>2*2</f>
        <v>4</v>
      </c>
      <c r="D355" s="146"/>
      <c r="E355" s="143" t="s">
        <v>363</v>
      </c>
      <c r="F355" s="92" t="s">
        <v>135</v>
      </c>
      <c r="G355" s="112">
        <v>0.7</v>
      </c>
      <c r="H355" s="146"/>
      <c r="I355" s="146"/>
      <c r="J355" s="146"/>
    </row>
    <row r="356" spans="1:10">
      <c r="A356" s="92">
        <v>315</v>
      </c>
      <c r="B356" s="78" t="s">
        <v>385</v>
      </c>
      <c r="C356" s="142">
        <f>2*4</f>
        <v>8</v>
      </c>
      <c r="D356" s="146"/>
      <c r="E356" s="143" t="s">
        <v>363</v>
      </c>
      <c r="F356" s="92" t="s">
        <v>135</v>
      </c>
      <c r="G356" s="112">
        <v>0.7</v>
      </c>
      <c r="H356" s="146"/>
      <c r="I356" s="146"/>
      <c r="J356" s="146"/>
    </row>
    <row r="357" spans="1:10">
      <c r="A357" s="92">
        <v>316</v>
      </c>
      <c r="B357" s="78" t="s">
        <v>386</v>
      </c>
      <c r="C357" s="142">
        <f>2*0.55</f>
        <v>1.1000000000000001</v>
      </c>
      <c r="D357" s="146"/>
      <c r="E357" s="143" t="s">
        <v>363</v>
      </c>
      <c r="F357" s="92" t="s">
        <v>135</v>
      </c>
      <c r="G357" s="112">
        <v>0.5</v>
      </c>
      <c r="H357" s="146"/>
      <c r="I357" s="146"/>
      <c r="J357" s="146"/>
    </row>
  </sheetData>
  <mergeCells count="109">
    <mergeCell ref="D310:D333"/>
    <mergeCell ref="D334:D348"/>
    <mergeCell ref="D349:D357"/>
    <mergeCell ref="D165:D179"/>
    <mergeCell ref="D191:D210"/>
    <mergeCell ref="H310:H333"/>
    <mergeCell ref="J290:J309"/>
    <mergeCell ref="I310:I333"/>
    <mergeCell ref="I334:I348"/>
    <mergeCell ref="J310:J348"/>
    <mergeCell ref="H334:H348"/>
    <mergeCell ref="H349:H357"/>
    <mergeCell ref="I349:I357"/>
    <mergeCell ref="J349:J357"/>
    <mergeCell ref="J272:J287"/>
    <mergeCell ref="H233:H244"/>
    <mergeCell ref="I233:I244"/>
    <mergeCell ref="I247:I269"/>
    <mergeCell ref="H247:H269"/>
    <mergeCell ref="J214:J228"/>
    <mergeCell ref="H214:H228"/>
    <mergeCell ref="I214:I228"/>
    <mergeCell ref="H290:H309"/>
    <mergeCell ref="I290:I309"/>
    <mergeCell ref="D47:D72"/>
    <mergeCell ref="A188:J188"/>
    <mergeCell ref="A231:B231"/>
    <mergeCell ref="D233:D269"/>
    <mergeCell ref="J233:J244"/>
    <mergeCell ref="A230:B230"/>
    <mergeCell ref="D135:D141"/>
    <mergeCell ref="A164:J164"/>
    <mergeCell ref="A213:B213"/>
    <mergeCell ref="D214:D228"/>
    <mergeCell ref="G88:G89"/>
    <mergeCell ref="H88:H89"/>
    <mergeCell ref="J247:J269"/>
    <mergeCell ref="F88:F89"/>
    <mergeCell ref="G73:G79"/>
    <mergeCell ref="H73:H79"/>
    <mergeCell ref="I73:I79"/>
    <mergeCell ref="D88:D113"/>
    <mergeCell ref="J88:J113"/>
    <mergeCell ref="I88:I113"/>
    <mergeCell ref="G17:G21"/>
    <mergeCell ref="H17:H21"/>
    <mergeCell ref="I17:I21"/>
    <mergeCell ref="G22:G23"/>
    <mergeCell ref="H22:H23"/>
    <mergeCell ref="I22:I23"/>
    <mergeCell ref="J24:J32"/>
    <mergeCell ref="J47:J72"/>
    <mergeCell ref="I47:I72"/>
    <mergeCell ref="G47:G72"/>
    <mergeCell ref="H47:H72"/>
    <mergeCell ref="J33:J46"/>
    <mergeCell ref="D22:D32"/>
    <mergeCell ref="D33:D46"/>
    <mergeCell ref="G41:G44"/>
    <mergeCell ref="H41:H44"/>
    <mergeCell ref="I41:I44"/>
    <mergeCell ref="G45:G46"/>
    <mergeCell ref="H45:H46"/>
    <mergeCell ref="I45:I46"/>
    <mergeCell ref="G24:G32"/>
    <mergeCell ref="H24:H32"/>
    <mergeCell ref="I24:I32"/>
    <mergeCell ref="G33:G40"/>
    <mergeCell ref="H33:H40"/>
    <mergeCell ref="I33:I40"/>
    <mergeCell ref="A2:J2"/>
    <mergeCell ref="A3:J3"/>
    <mergeCell ref="A5:J5"/>
    <mergeCell ref="A289:J289"/>
    <mergeCell ref="A7:J7"/>
    <mergeCell ref="A11:J11"/>
    <mergeCell ref="A85:J85"/>
    <mergeCell ref="D117:D127"/>
    <mergeCell ref="D130:D134"/>
    <mergeCell ref="J12:J21"/>
    <mergeCell ref="G12:G15"/>
    <mergeCell ref="D180:D186"/>
    <mergeCell ref="B190:E190"/>
    <mergeCell ref="A212:D212"/>
    <mergeCell ref="H12:H15"/>
    <mergeCell ref="I12:I15"/>
    <mergeCell ref="J22:J23"/>
    <mergeCell ref="D272:D287"/>
    <mergeCell ref="H272:H287"/>
    <mergeCell ref="I272:I287"/>
    <mergeCell ref="D12:D15"/>
    <mergeCell ref="D17:D21"/>
    <mergeCell ref="D154:D162"/>
    <mergeCell ref="J154:J162"/>
    <mergeCell ref="D291:D309"/>
    <mergeCell ref="D73:D79"/>
    <mergeCell ref="D80:D83"/>
    <mergeCell ref="G80:G83"/>
    <mergeCell ref="H80:H83"/>
    <mergeCell ref="I80:I83"/>
    <mergeCell ref="J73:J79"/>
    <mergeCell ref="J80:J83"/>
    <mergeCell ref="J116:J127"/>
    <mergeCell ref="J130:J153"/>
    <mergeCell ref="D143:D153"/>
    <mergeCell ref="J165:J186"/>
    <mergeCell ref="J191:J210"/>
    <mergeCell ref="H191:H210"/>
    <mergeCell ref="I191:I210"/>
  </mergeCells>
  <pageMargins left="0.47244094488188981" right="0.31496062992125984" top="0.35433070866141736" bottom="0.51181102362204722" header="0.31496062992125984" footer="0.31496062992125984"/>
  <pageSetup paperSize="9" scale="67" orientation="landscape" r:id="rId1"/>
  <headerFooter>
    <oddFooter>&amp;L&amp;"Times New Roman,Bold"PWD, Govt. of NCT of Delhi&amp;R&amp;"Times New Roman,Bold"Page No.  &amp;P</oddFooter>
  </headerFooter>
  <rowBreaks count="10" manualBreakCount="10">
    <brk id="46" max="9" man="1"/>
    <brk id="79" max="9" man="1"/>
    <brk id="113" max="9" man="1"/>
    <brk id="153" max="9" man="1"/>
    <brk id="186" max="9" man="1"/>
    <brk id="228" max="9" man="1"/>
    <brk id="269" max="9" man="1"/>
    <brk id="309" max="9" man="1"/>
    <brk id="348" max="9" man="1"/>
    <brk id="36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East Zone </vt:lpstr>
      <vt:lpstr>'East Zone '!Print_Area</vt:lpstr>
      <vt:lpstr>'East Zone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2017-06-12T06:35:25Z</dcterms:modified>
</cp:coreProperties>
</file>