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435"/>
  </bookViews>
  <sheets>
    <sheet name="East Zone " sheetId="10" r:id="rId1"/>
  </sheets>
  <definedNames>
    <definedName name="_xlnm._FilterDatabase" localSheetId="0" hidden="1">'East Zone '!$F$1:$F$395</definedName>
    <definedName name="_xlnm.Print_Area" localSheetId="0">'East Zone '!$A$1:$I$395</definedName>
    <definedName name="_xlnm.Print_Titles" localSheetId="0">'East Zone '!$8:$10</definedName>
  </definedNames>
  <calcPr calcId="152511"/>
</workbook>
</file>

<file path=xl/calcChain.xml><?xml version="1.0" encoding="utf-8"?>
<calcChain xmlns="http://schemas.openxmlformats.org/spreadsheetml/2006/main">
  <c r="C207" i="10" l="1"/>
  <c r="C205" i="10"/>
  <c r="C204" i="10"/>
  <c r="C203" i="10"/>
  <c r="C201" i="10"/>
  <c r="C200" i="10"/>
  <c r="C199" i="10"/>
  <c r="C198" i="10"/>
  <c r="C197" i="10"/>
  <c r="C196" i="10"/>
  <c r="C192" i="10"/>
  <c r="C191" i="10"/>
  <c r="C190" i="10"/>
  <c r="J189" i="10"/>
  <c r="C189" i="10"/>
  <c r="A189" i="10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C188" i="10"/>
  <c r="A108" i="10"/>
  <c r="A109" i="10" s="1"/>
  <c r="A110" i="10" s="1"/>
  <c r="A111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43" i="10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9" i="10" s="1"/>
  <c r="A90" i="10" s="1"/>
  <c r="A91" i="10" s="1"/>
  <c r="A92" i="10" s="1"/>
  <c r="A93" i="10" s="1"/>
  <c r="A94" i="10" s="1"/>
  <c r="A95" i="10" s="1"/>
  <c r="A96" i="10" s="1"/>
  <c r="A99" i="10" s="1"/>
  <c r="A100" i="10" s="1"/>
  <c r="A101" i="10" s="1"/>
</calcChain>
</file>

<file path=xl/sharedStrings.xml><?xml version="1.0" encoding="utf-8"?>
<sst xmlns="http://schemas.openxmlformats.org/spreadsheetml/2006/main" count="1764" uniqueCount="473">
  <si>
    <t>JE in charge /
Mobile No.</t>
  </si>
  <si>
    <t>AE in charge  /
Mobile No.</t>
  </si>
  <si>
    <t>EE in charge  /
Mobile No.</t>
  </si>
  <si>
    <t>Name of Road</t>
  </si>
  <si>
    <t>Date of Start of De-silting</t>
  </si>
  <si>
    <t>Length of Road</t>
  </si>
  <si>
    <t>% Progress</t>
  </si>
  <si>
    <t>Circle/Div. :- (North East) Road M/ Division M-213</t>
  </si>
  <si>
    <t>Sh. K.P.Singh 
9810438957</t>
  </si>
  <si>
    <t>Sh. Sanjeev Kumar
9716311561</t>
  </si>
  <si>
    <t>Sh. Hanuman Prasad Meena 9810309474</t>
  </si>
  <si>
    <t>Sh. Manoj Kasana 9650094555</t>
  </si>
  <si>
    <t>Road No. 71 A</t>
  </si>
  <si>
    <t>Shiva Khand Road</t>
  </si>
  <si>
    <t>Shahdara Road</t>
  </si>
  <si>
    <t>Gandhi Nagar Road</t>
  </si>
  <si>
    <t>Name of MLA :-       Sh. Manoj Kumar</t>
  </si>
  <si>
    <t>Name of Constituency :-  Kondli AC (56)</t>
  </si>
  <si>
    <t>Road from Live stock market to Gali No. 7 Block - C in Ghazipur Dairy Farm.</t>
  </si>
  <si>
    <t>Mohd. Mustaqueem/
9560834310</t>
  </si>
  <si>
    <t>Sh. Iqbal Singh
9910925748</t>
  </si>
  <si>
    <t>Road from NH-24 to Hindon cut near Ghazipur Slaughter House.</t>
  </si>
  <si>
    <t>NH-24 Ghazipur to Kondli Bridge.</t>
  </si>
  <si>
    <t xml:space="preserve">Dharamshilla Road </t>
  </si>
  <si>
    <t>Sh. Iqbal Singh/
9910925748</t>
  </si>
  <si>
    <t>Saheed Budh Singh Marg</t>
  </si>
  <si>
    <t xml:space="preserve">Dallupura Road </t>
  </si>
  <si>
    <t>M.P. Road No. 102</t>
  </si>
  <si>
    <t>M.P Road No. 108</t>
  </si>
  <si>
    <t>M.P Road 109</t>
  </si>
  <si>
    <t>Road from Kondli Village up Gharoli Village X-ing.</t>
  </si>
  <si>
    <t>Road along Shiv Mandir in Gharoli Dairy Farm 'B' Block.</t>
  </si>
  <si>
    <t>EWS Flats to DDA Market Mayur Vihar Ph.-III X-ing upto Agarwal Sweet Shop.</t>
  </si>
  <si>
    <t>Main road between A &amp; B Block New Kondli.</t>
  </si>
  <si>
    <t>Road from High land Apptt. To Soochna Apptt. In Vasundhara Enclave.</t>
  </si>
  <si>
    <t xml:space="preserve">Road from Manav Ashray Apptt. To Hindon Apptt. In Vasundhara Enclave </t>
  </si>
  <si>
    <t>Road from Dashmesh Public School to Delux Apptt. Via Mahesh Apptt. In Vasundhara Enclave.</t>
  </si>
  <si>
    <t>Bhagvan Mahavir Swami Marg.</t>
  </si>
  <si>
    <t>Sameer Bhan Marg</t>
  </si>
  <si>
    <t xml:space="preserve">Road from Cell Apartment to Angel Public School in Vasundhara Enclave. </t>
  </si>
  <si>
    <t>Road from Dainik Janyug Apartment to Hindon Apartment (Budh Singh Marg).</t>
  </si>
  <si>
    <t>From Kondli Bridge to Porta Cabin MCD Primary School.</t>
  </si>
  <si>
    <t>Road between Pocket A-1 &amp; A-2 Mayur Vihar Ph-III (Gurudwara Road)</t>
  </si>
  <si>
    <t>Road between Block No. 12 and 13 from Khichripur Chowk to Kalyanvas Road.</t>
  </si>
  <si>
    <t>Sh. Amit Singhal/
9971032115</t>
  </si>
  <si>
    <t>Sh. H.C. Bhatt/
9990601811</t>
  </si>
  <si>
    <t>Road between Block No. 11-15 from Block-15 to LBS Hospital through Jalebi Chowk, Kalyanpuri.</t>
  </si>
  <si>
    <t>Road from between Block No. 2 &amp; 3 upto Khichripur Main Road.</t>
  </si>
  <si>
    <t>Khichripur road from Kondli Bridge to Mother Dairy.</t>
  </si>
  <si>
    <t>Sh. Mehkar Singh/
 9891235929</t>
  </si>
  <si>
    <t>Name of MLA :-       Sh. Raju Dhingan</t>
  </si>
  <si>
    <t>Name of Constituency :- Trilokpuri AC (55)</t>
  </si>
  <si>
    <t>Kotla Road from Trilok Puri Police Station to Khichirpur Bus Stand.</t>
  </si>
  <si>
    <t>East end apartment road.</t>
  </si>
  <si>
    <t>Road along Ghazipur Drain</t>
  </si>
  <si>
    <t>Sh. N.K. Meena/
9013278677</t>
  </si>
  <si>
    <t>Peripherial road from Chilla Chowk to kotla Village.</t>
  </si>
  <si>
    <t>Road from Block No. 35 to 17 Trilokpuri (Mahrishi Balmiki Marg)</t>
  </si>
  <si>
    <t xml:space="preserve">Road from Block No. 19 to Block No. 13 Trilokpuri </t>
  </si>
  <si>
    <t>Main road from Block No. 33 to Block No. 19. Trilokpuri</t>
  </si>
  <si>
    <t>Road from Block No. 36 to Block No. 31 Trilokpuri.</t>
  </si>
  <si>
    <t>Ambedkar Marg from Block No. 18 Trilokpuri to Kotla Road.</t>
  </si>
  <si>
    <t xml:space="preserve">Subhash Mkt. from Chand Cinema Turn to  Balvikas School
</t>
  </si>
  <si>
    <t>Road from Block No. (1) to (11) of Trilokpuri</t>
  </si>
  <si>
    <t>Chilla road from Chilla chowk to Chilla Village.</t>
  </si>
  <si>
    <t>Name of MLA          :-       Sh. Manish Sisodia</t>
  </si>
  <si>
    <t>Name of Constituency :-  Patparganj (57)</t>
  </si>
  <si>
    <t>Road No.111 from the Club Avenue to Road  along Ghazipur drain.</t>
  </si>
  <si>
    <t xml:space="preserve">Sadhabhawana marg (111) </t>
  </si>
  <si>
    <t>Club Avenue Marg (112)</t>
  </si>
  <si>
    <t xml:space="preserve">Sehkarita Marg (113) </t>
  </si>
  <si>
    <t>ASN School to Parwana Apartment to Kala Apartment upto LSC.</t>
  </si>
  <si>
    <t>Samachar Apartment Road (Link Road) Samachar Apartment to Glaxo Apartment.</t>
  </si>
  <si>
    <t>Road from Block No. 1 Khichripur to NH-24.</t>
  </si>
  <si>
    <t>Khichripur Main Road from NH-24 to Mother Dairy.</t>
  </si>
  <si>
    <t>Patparganj Main Road from NH-24 to Patparganj Village.</t>
  </si>
  <si>
    <t>Road between Pocket E &amp; F Mayur Vihar Ph-II.</t>
  </si>
  <si>
    <t>Sai Chowk</t>
  </si>
  <si>
    <t>Sh. R.K.Sharma
9958998336</t>
  </si>
  <si>
    <t>Kailash Apartment.</t>
  </si>
  <si>
    <t>Bathla Apartment</t>
  </si>
  <si>
    <t>Gagan Vihar.</t>
  </si>
  <si>
    <t>Agarsain Apartment</t>
  </si>
  <si>
    <t>Mother Dairy Road (Narwana Road)</t>
  </si>
  <si>
    <t>Mother Dairy Road</t>
  </si>
  <si>
    <t xml:space="preserve">Madhu Vihar Road </t>
  </si>
  <si>
    <t>Balco Market</t>
  </si>
  <si>
    <t>Prince Apartment</t>
  </si>
  <si>
    <t>Oriental Apartment</t>
  </si>
  <si>
    <t>Narwana Apartment</t>
  </si>
  <si>
    <t>Trilokia Apartment</t>
  </si>
  <si>
    <t>Rama Krishna Apartment</t>
  </si>
  <si>
    <r>
      <t xml:space="preserve">Disused canal road </t>
    </r>
    <r>
      <rPr>
        <b/>
        <sz val="10"/>
        <color indexed="8"/>
        <rFont val="Times New Roman"/>
        <family val="1"/>
      </rPr>
      <t>(Main Drain with EDMC)</t>
    </r>
  </si>
  <si>
    <t>New Rajdhani Road</t>
  </si>
  <si>
    <t xml:space="preserve">Chitra Vihar Road </t>
  </si>
  <si>
    <t>Patparganj Road</t>
  </si>
  <si>
    <t>Vikas Marg (Road No. 75 A &amp; 75 B</t>
  </si>
  <si>
    <t>Patpargunj Road (Preet Vihar)</t>
  </si>
  <si>
    <t>Vikas Marg (Sachivalaya Crossing to ITO Chungi)</t>
  </si>
  <si>
    <t>Sh. Amit Singhal
9971032115</t>
  </si>
  <si>
    <t>Sh. Harish Bhatt
9990601811</t>
  </si>
  <si>
    <t>Marginal Bund Road (ITO Chungi to Kailash Nagar)</t>
  </si>
  <si>
    <t>Marginal Bund Road (Vikas Marg to NH-24)</t>
  </si>
  <si>
    <t xml:space="preserve">Geeta Colony Yamuna Bridge Road </t>
  </si>
  <si>
    <t>Thomson Road</t>
  </si>
  <si>
    <t>Barron Road</t>
  </si>
  <si>
    <t>JLN Marg</t>
  </si>
  <si>
    <t>Kotla Road</t>
  </si>
  <si>
    <t xml:space="preserve">CNG Crematorium Road </t>
  </si>
  <si>
    <t>S.P.M. Marg</t>
  </si>
  <si>
    <t>Zorawar Singh Marg</t>
  </si>
  <si>
    <t>Ring Road</t>
  </si>
  <si>
    <t>Mahatma Gandhi Road</t>
  </si>
  <si>
    <t>Ring Road By-pass</t>
  </si>
  <si>
    <t>Court Road</t>
  </si>
  <si>
    <t>Club Road</t>
  </si>
  <si>
    <t>Under Hill Road</t>
  </si>
  <si>
    <t>Flag Staff Road</t>
  </si>
  <si>
    <t>Shamnath Marg</t>
  </si>
  <si>
    <t>Gokhle Road</t>
  </si>
  <si>
    <t>Hamilton Road</t>
  </si>
  <si>
    <t>Rajniwas Marg</t>
  </si>
  <si>
    <t>Panchkuiya Road</t>
  </si>
  <si>
    <t>Nehru Bazar Road</t>
  </si>
  <si>
    <t>DAV Aram Bagh Road</t>
  </si>
  <si>
    <t>Basant Road</t>
  </si>
  <si>
    <t>Main Bazar Road</t>
  </si>
  <si>
    <t>Chitra Gupta Road</t>
  </si>
  <si>
    <t>CGHS Dispansary Road</t>
  </si>
  <si>
    <t xml:space="preserve">Desh Bandu Gupta Road </t>
  </si>
  <si>
    <t xml:space="preserve">Faiz Road </t>
  </si>
  <si>
    <t>East Park Road</t>
  </si>
  <si>
    <t xml:space="preserve">Rani Jhansi Road </t>
  </si>
  <si>
    <t xml:space="preserve">Link Road </t>
  </si>
  <si>
    <t>New Rohtak Road</t>
  </si>
  <si>
    <t xml:space="preserve">S.K. Dass Road </t>
  </si>
  <si>
    <t>Abdul Rehman Road</t>
  </si>
  <si>
    <t>Abdul Aziz Road</t>
  </si>
  <si>
    <t>Elahi Bux Road</t>
  </si>
  <si>
    <t>Gurudara Road</t>
  </si>
  <si>
    <t>Tank Road</t>
  </si>
  <si>
    <t>Hardhyan Singh Road</t>
  </si>
  <si>
    <t>Saraswati Marg</t>
  </si>
  <si>
    <t>Ajmal Khan Road</t>
  </si>
  <si>
    <t>Sant. Sujan Singh Marg</t>
  </si>
  <si>
    <t>Dyanand Saraswati Marg (Road No. 4)</t>
  </si>
  <si>
    <t>Er. Sunil Kumar Kataria    
(Mob. 9958068748)</t>
  </si>
  <si>
    <t>Road No. 3</t>
  </si>
  <si>
    <t>Gangeshwar Dham Marg</t>
  </si>
  <si>
    <t>Arya Samaj Road</t>
  </si>
  <si>
    <t>Khajoor Road</t>
  </si>
  <si>
    <t>Padam Singh Road</t>
  </si>
  <si>
    <t>Military Road</t>
  </si>
  <si>
    <t>Guru Ravi Das Marg</t>
  </si>
  <si>
    <t>Ganga Mandir Marg</t>
  </si>
  <si>
    <t>Vishnu Mandir Marg</t>
  </si>
  <si>
    <t>Pyare Lal Road</t>
  </si>
  <si>
    <t>Guru Nanak Road (Road No. 5)</t>
  </si>
  <si>
    <t>Vallabacharya marg</t>
  </si>
  <si>
    <t>PWD Desilting Report (Preparedness for Monsoon)</t>
  </si>
  <si>
    <t xml:space="preserve">Sl. No. </t>
  </si>
  <si>
    <t>Sub Division M-2132</t>
  </si>
  <si>
    <t>Sh. Vijay Kumar
8800546098</t>
  </si>
  <si>
    <t>Project Circle</t>
  </si>
  <si>
    <t xml:space="preserve">Name of MLA          :-      Sh. Som Dutt   </t>
  </si>
  <si>
    <t>Name of Constituency &amp; Constituency No.:- Sadar Bazar, 19</t>
  </si>
  <si>
    <t>Azad Market Road</t>
  </si>
  <si>
    <t>Bahadur Garth Road</t>
  </si>
  <si>
    <t>Pahari Dheeraj Road</t>
  </si>
  <si>
    <t>Qutub Road</t>
  </si>
  <si>
    <t>Foota Road</t>
  </si>
  <si>
    <t xml:space="preserve">Name of MLA          :-     Ms. Alka lamba   </t>
  </si>
  <si>
    <t>Name of Constituency &amp; Constituency No.:-  Chandni Chowk 20</t>
  </si>
  <si>
    <t>Er. Gaurav Sankhwar 
(Mob. 8447973170)</t>
  </si>
  <si>
    <t>Er. S.N. Moitra 
(Mob 9968310379)</t>
  </si>
  <si>
    <t>Er. Akhilesh Sharma 
(Mob. 9953840809)</t>
  </si>
  <si>
    <t>Name of MLA          :-     Sh. Asim Ahmed Khan</t>
  </si>
  <si>
    <t>Name of Constituency &amp; Constituency No.:-  Matia Mahal 21</t>
  </si>
  <si>
    <t>Name of Constituency &amp; Constituency No.:- Ballimaran - 22</t>
  </si>
  <si>
    <t>Sadar Thana Road</t>
  </si>
  <si>
    <t>Desh Raj Bhatiya Marg</t>
  </si>
  <si>
    <t>Ram Kumar Marg</t>
  </si>
  <si>
    <t>Idgah Road</t>
  </si>
  <si>
    <t>G.B. Road</t>
  </si>
  <si>
    <t>S.N. Marg</t>
  </si>
  <si>
    <t>Name of MLA          :-      Sh. Vishesh Ravi</t>
  </si>
  <si>
    <t>Name of Constituency &amp; Constituency No.:- Karol Bagh, 23</t>
  </si>
  <si>
    <t>Name of MLA :-       Sh. O.P. Sharma</t>
  </si>
  <si>
    <t>Name of Constituency :- Vishwas Nagar 59</t>
  </si>
  <si>
    <t xml:space="preserve">Road No 56 </t>
  </si>
  <si>
    <t>Sh. Amar Jeet Singh Solin 9555268645</t>
  </si>
  <si>
    <t>Road No 72</t>
  </si>
  <si>
    <t>Sh. Jitendra Kirad                   9818961231</t>
  </si>
  <si>
    <t>Sh. Suresh Chand
9868700938</t>
  </si>
  <si>
    <t xml:space="preserve">Road No 72 Extn. </t>
  </si>
  <si>
    <t>Road No 58</t>
  </si>
  <si>
    <t>Road No 58 A</t>
  </si>
  <si>
    <t>Zonal office Road.</t>
  </si>
  <si>
    <t>Surajmal Vihar Market</t>
  </si>
  <si>
    <t>Shrestha Vihar</t>
  </si>
  <si>
    <t>Road No. 57 (Jagat Puri  to Telco X-ing)</t>
  </si>
  <si>
    <t xml:space="preserve">Sh. A.K. Singh 9810255098
</t>
  </si>
  <si>
    <t>Sh.Vinod Kumar Goel
9873760538</t>
  </si>
  <si>
    <t xml:space="preserve">Road No. 56-A. </t>
  </si>
  <si>
    <t>Bhartendu Harish Chander Marg (75-B Extension)</t>
  </si>
  <si>
    <t>60' feet Road</t>
  </si>
  <si>
    <t>Name of Constituency :- Shahdara AC 62</t>
  </si>
  <si>
    <t>Road No. 71</t>
  </si>
  <si>
    <t>ITI Vivek Vihar</t>
  </si>
  <si>
    <t>C-Block, Jhilmil</t>
  </si>
  <si>
    <t>Vivek Vihar</t>
  </si>
  <si>
    <t>Ram Mandir via ITI Vivek Vihar</t>
  </si>
  <si>
    <t>Jhilmil Colony</t>
  </si>
  <si>
    <t>DJB opp. B-Block</t>
  </si>
  <si>
    <t>B-Block, Jhilmil, Shaheed Bhagat Singh Marg</t>
  </si>
  <si>
    <t>Link Road GT Road to Vivek Vihar  ITI</t>
  </si>
  <si>
    <t>DCP Office</t>
  </si>
  <si>
    <t xml:space="preserve">G.T Road Mansarover Park to Apsara Border </t>
  </si>
  <si>
    <t>Bhola Nath Nagar</t>
  </si>
  <si>
    <t>Name of MLA :-       Ms. Sarita Singh</t>
  </si>
  <si>
    <t>Name of Constituency :-Rohtas Nagar AC 64</t>
  </si>
  <si>
    <t xml:space="preserve">G.T Road Shyam lal Collage to Mansarover Park </t>
  </si>
  <si>
    <t>G.T Road Railway under bridge near Metro Station Shahdara</t>
  </si>
  <si>
    <t>G.T Road Railway under bridge near Railway Station Shahdara</t>
  </si>
  <si>
    <t>Kabool Nagar Gurdwara Road</t>
  </si>
  <si>
    <t>Name of MLA          :-       Sh. Anil Kumar Bajpai</t>
  </si>
  <si>
    <t>Name of Constituency :-  Gandhi Nagar AC 61</t>
  </si>
  <si>
    <t>G.T Road Shyam lal Collage to Dharmapura</t>
  </si>
  <si>
    <t>Road No. 57 from G.T. Road Azad Nagar</t>
  </si>
  <si>
    <t>Name of MLA :-       Sh. S.K. Bagga</t>
  </si>
  <si>
    <t>Name of Constituency :-  Krishna Nagar AC (60)</t>
  </si>
  <si>
    <t xml:space="preserve">Road No. 57 Azad Nagar to Jagat Puri  </t>
  </si>
  <si>
    <t>C&amp;ND Road Divn.</t>
  </si>
  <si>
    <t>MLA. Sh. Sanjeev Jha (Burari Consitituency)</t>
  </si>
  <si>
    <t xml:space="preserve">Main Burari Road 
</t>
  </si>
  <si>
    <t xml:space="preserve">Sh. Arun Kumar 
9971551958
</t>
  </si>
  <si>
    <t>Sh. Jaswinder Pal 
9650371895</t>
  </si>
  <si>
    <t>Sh. Anil Trehan
8447001861</t>
  </si>
  <si>
    <t>Swaroop Nagar Road</t>
  </si>
  <si>
    <t>Sh. D.C. Jaiswal
8744090383</t>
  </si>
  <si>
    <t>MLA Sh. Pawan Sharma (Adarsh Nagar Constituency)</t>
  </si>
  <si>
    <t>Gandhi Vihar</t>
  </si>
  <si>
    <t>MLA Sh. Pankaj Pushkar (Timarpur Constituency)</t>
  </si>
  <si>
    <t xml:space="preserve">BBM Road from Hakikat Nagar, Red Light to Mukherjee Nagar Bandh 
</t>
  </si>
  <si>
    <t>60ft Road from Aggarwal Sweets to Nulife Hospital between BBM Road and Burari Road</t>
  </si>
  <si>
    <t xml:space="preserve">Sant Parmanand Colony Road
</t>
  </si>
  <si>
    <t>Burari Road from Kingsway Camp to Road No. 50</t>
  </si>
  <si>
    <t xml:space="preserve">Wazirabad Flyover 
</t>
  </si>
  <si>
    <t>Sh. Arun Kumar 
9971551958</t>
  </si>
  <si>
    <t xml:space="preserve">Munshi Ram Road
</t>
  </si>
  <si>
    <t xml:space="preserve">Parmanand School Road 
</t>
  </si>
  <si>
    <t>Avtar singh Marg (Nirankari Colony)  (Nirankari Colony Gate to culvert Burari Road toward Nirankari Sr. Sec. School)</t>
  </si>
  <si>
    <t xml:space="preserve">Police Chowki to Mandir Outram Lane </t>
  </si>
  <si>
    <t xml:space="preserve">BBM Road to Jahagir puri Drain 
</t>
  </si>
  <si>
    <t xml:space="preserve">Tagore Park Main road  
</t>
  </si>
  <si>
    <t xml:space="preserve">Road in Tagore Park from H. No. 213 to Gole Chakkar </t>
  </si>
  <si>
    <t xml:space="preserve">Road in Tagore Park from H. No. 37 to H. No. 64 </t>
  </si>
  <si>
    <t>University Road from Mall Road to Petrol Pump Ward-10</t>
  </si>
  <si>
    <t>Sh. Pankaj Kr. Bind
9821387374</t>
  </si>
  <si>
    <t>Sh. Rajiv Khare
9911190886</t>
  </si>
  <si>
    <t xml:space="preserve">Khalsa College road from Mall Road to Roop Nagar (Gurutegh Bahadur Road) </t>
  </si>
  <si>
    <t xml:space="preserve">Chhatra Marg Road from Mall Road to Malka Gunj Chowk </t>
  </si>
  <si>
    <t xml:space="preserve">Shiriya Mishra marg from Jai Jawan Tea Stall to Moris Nagar Thana </t>
  </si>
  <si>
    <t>Sh. Yogesh Kumar
8010697080</t>
  </si>
  <si>
    <t xml:space="preserve">Sudhir Bose Marg from chouburjja chowk to ACP Office </t>
  </si>
  <si>
    <t>Polo Road from Jahanara Marg to shani Mandir Vijay Nagar</t>
  </si>
  <si>
    <t>Mahatma Gandhii Road  (Ring Road)</t>
  </si>
  <si>
    <t>Vijay Nagar main road from Royal Palace to E-11 Vijay Nagar</t>
  </si>
  <si>
    <t xml:space="preserve">G.T. Road from Baraf Khana chowk to Clock Tower </t>
  </si>
  <si>
    <t>Roshnara Road from Pulbanash Metro Station to Hans Raj College.</t>
  </si>
  <si>
    <t xml:space="preserve">Surjit Singh Marg Camp  Chowk to Najafgarh Drain </t>
  </si>
  <si>
    <t xml:space="preserve">Timarpur road from Mall Road crossing to Wazirabad Crossing 
</t>
  </si>
  <si>
    <t>Sh. Ashutosh Singh
9136151991</t>
  </si>
  <si>
    <t xml:space="preserve">Lucknow Road from Mall Road to P.S. Timarpur 
</t>
  </si>
  <si>
    <t xml:space="preserve">Road No. 48
</t>
  </si>
  <si>
    <t>Bunglow Road from Roop Nagar round about to Hansraj College T-point on Chattra Marg</t>
  </si>
  <si>
    <t>Mandelia Road from GT Road to Bunglow Road</t>
  </si>
  <si>
    <t>Polo Road from Bhama Shah Road to Shani Mandir (Vijay Nagar)</t>
  </si>
  <si>
    <t>Gurmandi Road from Tripolia gate GT Road to H. NO. 264 Kalyan Vihar</t>
  </si>
  <si>
    <t>Kalyan Vihar Road from 25 Kalyan Vihar to 1 No. Priyadarshni Vihar</t>
  </si>
  <si>
    <t>Jahanara Road from Bhamashah Marg to vijay Nagar</t>
  </si>
  <si>
    <t>Satyawati Marg from Police Station Roop Nagar to Shakti Nagar Chowk</t>
  </si>
  <si>
    <t>Bhama Shah Road from Mall Road to GT Road Nanak Piao Gurudwara</t>
  </si>
  <si>
    <t xml:space="preserve">GT Road from Nanak Piao Gurudwara to Clock Tower </t>
  </si>
  <si>
    <t>Inderchand Shastri Marg from Shakti Nagar Chowk to Swami Narayan Marg</t>
  </si>
  <si>
    <t>MLA. Sh. Praveen Kumar (Jungpura Constitueuncy)</t>
  </si>
  <si>
    <t xml:space="preserve">Ring Road By-pass
</t>
  </si>
  <si>
    <t>Md. Sharafat Hussain
9310098783</t>
  </si>
  <si>
    <t xml:space="preserve">Sachivalya Road 
</t>
  </si>
  <si>
    <t xml:space="preserve">IP Marg 
</t>
  </si>
  <si>
    <t>Sh. Anish Kumar
9891486390</t>
  </si>
  <si>
    <t xml:space="preserve">IG Slip Road 
</t>
  </si>
  <si>
    <t xml:space="preserve">Velodrome Road 
</t>
  </si>
  <si>
    <t xml:space="preserve">Vikas Marg 
</t>
  </si>
  <si>
    <t xml:space="preserve">Satyagrah Marg 
</t>
  </si>
  <si>
    <t xml:space="preserve">Azad Bhawan Road 
</t>
  </si>
  <si>
    <t xml:space="preserve">Ring Road Bhairon Road T-Jn. to Shanti Van Crossing </t>
  </si>
  <si>
    <t xml:space="preserve">JLN Marg (Delhi Gate)
</t>
  </si>
  <si>
    <t xml:space="preserve">Ghata Masjid Road
</t>
  </si>
  <si>
    <t xml:space="preserve">Mathura Road </t>
  </si>
  <si>
    <t>Bahadur Shah Zafar Marg</t>
  </si>
  <si>
    <t>Sh. Dinesh Kumar/
9650366375
Sh. Om Pal Singh/
9350315199</t>
  </si>
  <si>
    <t>Noida Link Road with Slip Roads</t>
  </si>
  <si>
    <t>Sh. P.K. Singh/
9968334248
Sh. Dipankar Koli
9810811670</t>
  </si>
  <si>
    <t xml:space="preserve">Div. EE (SHAHDARA) ROADS / M-211 </t>
  </si>
  <si>
    <t>Sub Division M-2134</t>
  </si>
  <si>
    <t>Circle/Div. :- East-M / East Road (M-212)</t>
  </si>
  <si>
    <t>MLA Sh. Akhilesh Pati Tripathi ( Model Town Constituency)</t>
  </si>
  <si>
    <t>Road No. 63 ( Part of Wazirabad Road) Bhopura Border (U.P.) to Loni Flyover near Loni Gole Chakkar</t>
  </si>
  <si>
    <t>Sh. Krishan Avtar
9810993123</t>
  </si>
  <si>
    <t xml:space="preserve">Road No. 59 ( Part of Wazirabad Road) Loni Gole Chakkar to </t>
  </si>
  <si>
    <t>Sewadham Road ( Nand Nagri Red Light  on Road No. 63 to U.P. Border)</t>
  </si>
  <si>
    <t>work not started</t>
  </si>
  <si>
    <t>Loni Road G.T. Road to U.P. Border (Loni gole Chakkar to U.P. Border (Loni))</t>
  </si>
  <si>
    <t>Gokulpuri Main Road  (Wazirabad Road  H. No. A-1 to  Gokulpuri  H. No. B-22)</t>
  </si>
  <si>
    <t>Yamuna Vihar Dividing road (Wazirabad Road Yamuna Vihar Red Light to DTC Depot near H. No. B-5/18, Yamuna Vihar, Delhi)</t>
  </si>
  <si>
    <t>Yamuna Vihar Road  (C-1 to C-4)</t>
  </si>
  <si>
    <t>Tanki Road (DTC Depot dividing road to Tikona park Subhash Vihar Water Tank)</t>
  </si>
  <si>
    <t>Main Road Noor –E-Illahi Road (DTC Depot Yamuna Vihar to Ghonda Chowk)</t>
  </si>
  <si>
    <t>Main Brahmpuri Road (Ghonda Chowk to Brahampuri Dhalav)</t>
  </si>
  <si>
    <t>Sh.  Mahendra Kumar  (JE) 9711714588</t>
  </si>
  <si>
    <t>Main Road Maujpur (Ghonda Chowk to Red Light on Road No.-66)</t>
  </si>
  <si>
    <t>Road No. 66 (Seelampur Red Light on G.T. Road to Gokalpuri Flyover)</t>
  </si>
  <si>
    <t xml:space="preserve">MB Road (Shastri Park To  Khajuri Chowk) </t>
  </si>
  <si>
    <t>10.04.2017</t>
  </si>
  <si>
    <t>31.05.2017</t>
  </si>
  <si>
    <t>Zero Pusta (Zero Pusta to Bharampuri culvert)</t>
  </si>
  <si>
    <t>15.03.2017</t>
  </si>
  <si>
    <t xml:space="preserve">Gamri Road (5th Pusta to Ghonda Chowk) </t>
  </si>
  <si>
    <t>Seelmapur Road (Road No. 66 to Dhalav)</t>
  </si>
  <si>
    <t>07.04.2017</t>
  </si>
  <si>
    <t>Grudwara Road (G. T Road to seelampur main Road)</t>
  </si>
  <si>
    <t>Old G.T. Road (Old Yamuna bridge to Darampura Y- Point)</t>
  </si>
  <si>
    <t>Garhi Mendu Road (3rd Pusta to Wazirabad Road)</t>
  </si>
  <si>
    <t>agmt. 25.02.17
actual str.- 25.03.17</t>
  </si>
  <si>
    <t>Sh. Shivam Yadav 9899839210</t>
  </si>
  <si>
    <t>Sh. A.S. Yadav 9350677427</t>
  </si>
  <si>
    <t>Sh Vijay Singh
8802028700</t>
  </si>
  <si>
    <t>17.04.2017</t>
  </si>
  <si>
    <t>Tender under process</t>
  </si>
  <si>
    <t>01.05.2017</t>
  </si>
  <si>
    <t>04.05.2017</t>
  </si>
  <si>
    <t>01.04.2017</t>
  </si>
  <si>
    <t>20.04.2017</t>
  </si>
  <si>
    <t>20.04.2018</t>
  </si>
  <si>
    <t>20.04.2019</t>
  </si>
  <si>
    <t>Sh. B.L. Morya/
9891309076</t>
  </si>
  <si>
    <t>SRD-I</t>
  </si>
  <si>
    <t>24.03.2017</t>
  </si>
  <si>
    <t xml:space="preserve"> Er. Devendra Kumar (Mob. 9953751732)</t>
  </si>
  <si>
    <t>Er. Rajiv Lochan
(Mob. 9911058852)</t>
  </si>
  <si>
    <t>---</t>
  </si>
  <si>
    <t xml:space="preserve">Mir Dard Road </t>
  </si>
  <si>
    <t xml:space="preserve">DDU Marg </t>
  </si>
  <si>
    <t xml:space="preserve">Mahawat Khan Road </t>
  </si>
  <si>
    <t xml:space="preserve">Vishnu Dignamber Marg </t>
  </si>
  <si>
    <t xml:space="preserve">Ranjit Singh Road </t>
  </si>
  <si>
    <t xml:space="preserve">Minto Road </t>
  </si>
  <si>
    <t>Mata Sundri Road</t>
  </si>
  <si>
    <t>Turkman Road</t>
  </si>
  <si>
    <t>N S Marg</t>
  </si>
  <si>
    <t>Asaf Ali Marg</t>
  </si>
  <si>
    <t>Chaman Lal Marg</t>
  </si>
  <si>
    <t>HC Sen Road</t>
  </si>
  <si>
    <t>Khari Bawali Road</t>
  </si>
  <si>
    <t>Esplanade Road</t>
  </si>
  <si>
    <t>Naya Bazar Road</t>
  </si>
  <si>
    <t>Mori Gate Road</t>
  </si>
  <si>
    <t>Kela Ghat</t>
  </si>
  <si>
    <t>Dewan Hall Road</t>
  </si>
  <si>
    <t>Jama Masjid Road</t>
  </si>
  <si>
    <t xml:space="preserve">Chandni Chowk Road </t>
  </si>
  <si>
    <t>Road No.- 47 (Boulevard Road)</t>
  </si>
  <si>
    <t xml:space="preserve">Rajpur Road </t>
  </si>
  <si>
    <t>Approach Road</t>
  </si>
  <si>
    <t>Sarai Phose Road</t>
  </si>
  <si>
    <t>Lothein Road</t>
  </si>
  <si>
    <t>SRD-II</t>
  </si>
  <si>
    <t>10-04-2017</t>
  </si>
  <si>
    <t>Er. Abhinav Kishor   
(Mob. 9451776636)</t>
  </si>
  <si>
    <t>Er. Santosh Dutta               (Mob 9213765200)</t>
  </si>
  <si>
    <t>Er. J.P. Sharma (Mob. 7838694446)</t>
  </si>
  <si>
    <t xml:space="preserve">New Rohtak Road </t>
  </si>
  <si>
    <t>15-03-2017</t>
  </si>
  <si>
    <t>No Drain</t>
  </si>
  <si>
    <t>20-04-2017</t>
  </si>
  <si>
    <t>Er. Mohd. Yunus
(Mob. 9654290714)</t>
  </si>
  <si>
    <t>20-03-2017</t>
  </si>
  <si>
    <t>17-03-2017</t>
  </si>
  <si>
    <t>18-03-2017</t>
  </si>
  <si>
    <t>24-03-2017</t>
  </si>
  <si>
    <t>01-05-2017</t>
  </si>
  <si>
    <t>10-05-2017</t>
  </si>
  <si>
    <t>Er. Amarnath
(Mob. 9821863995)</t>
  </si>
  <si>
    <t>20-05-2017</t>
  </si>
  <si>
    <t>25-03-2017</t>
  </si>
  <si>
    <t>D.B Gupta Road</t>
  </si>
  <si>
    <t>22-03-2017</t>
  </si>
  <si>
    <t>25-05-2017</t>
  </si>
  <si>
    <t>Gaushala Road / DCM Road</t>
  </si>
  <si>
    <t>Name of MLA:-         Imran Hussain</t>
  </si>
  <si>
    <t>Chelmsford Road</t>
  </si>
  <si>
    <t>Er. Abhishek Prakash (Mob. 8587959492)</t>
  </si>
  <si>
    <t>Er.S.P. Singh 
(Mob. 8800534846)</t>
  </si>
  <si>
    <t>Er. Thonchulo Magh (Mob. 9711048979)</t>
  </si>
  <si>
    <t>Er. S.P. Singh 
(Mob. 8800534846)</t>
  </si>
  <si>
    <t>Gali No. 10</t>
  </si>
  <si>
    <t>Zakhira Flyover</t>
  </si>
  <si>
    <t>Vishwakarma Marg</t>
  </si>
  <si>
    <t>04.03.2017</t>
  </si>
  <si>
    <t>MLA Mrs. Alka Lamba (Chandni Chowk Constituency)</t>
  </si>
  <si>
    <t>Magazine Road</t>
  </si>
  <si>
    <t>Road No. -46</t>
  </si>
  <si>
    <t>Road No. -45</t>
  </si>
  <si>
    <t>07.03.2017</t>
  </si>
  <si>
    <t>Sh.Vinod Kumar Garg 
9212498959</t>
  </si>
  <si>
    <t xml:space="preserve">   Sh. Kunwar Pal Singh
9599460598</t>
  </si>
  <si>
    <t xml:space="preserve">   Sh. Kunwar Pal Singh
9599460598                                      Md. Sharafat Hussain
9310098783</t>
  </si>
  <si>
    <t>Nishad Raj Marg</t>
  </si>
  <si>
    <t>Yet to be start</t>
  </si>
  <si>
    <t>Babarpur Road (From Road No. 66 to G.T. Road</t>
  </si>
  <si>
    <t>Road No. 65</t>
  </si>
  <si>
    <t>Road No. 62  (Road No. 70 to Apsara Border)</t>
  </si>
  <si>
    <t>Sh. Ram Bir Sharma
8800924701</t>
  </si>
  <si>
    <t>Road No. 70  (Seemapuri to Tahir Pur T-Point)</t>
  </si>
  <si>
    <t xml:space="preserve">Seemapuri Road from Road  No. 62 to 64   </t>
  </si>
  <si>
    <t xml:space="preserve">LIC Road (from Malaria office MCD to GT Road)  </t>
  </si>
  <si>
    <t>22.03.2017</t>
  </si>
  <si>
    <t>Road along Divider road to pummy sweet at Gurudwara road)</t>
  </si>
  <si>
    <t xml:space="preserve">Gurudwara Road from DTC bus depot Road No. 70 to GTB Hospital road </t>
  </si>
  <si>
    <t xml:space="preserve">Road infront of Hans Raj Public School (Divider Road to Gurudwara road) </t>
  </si>
  <si>
    <t>Road from T-point, L-pocket to R Block small
 rotary</t>
  </si>
  <si>
    <t xml:space="preserve">GTB Hospital Road (From GT Road to Aggarwal Sweet Dilshad Garden) </t>
  </si>
  <si>
    <t xml:space="preserve">R-Block Road (From Divider road Agarwal sweet to GT Road) </t>
  </si>
  <si>
    <t>Road No. 62 (J &amp; K pocket) to petrol pump GT Road (infront of Red Crosss society).</t>
  </si>
  <si>
    <t xml:space="preserve">Road from Gurudwara road (T-point of Kalander Colony) to Gauri Shankar Mandir     </t>
  </si>
  <si>
    <t xml:space="preserve">Road from Divider Road (Mukherjee Public School to Sant Ram Public School at Gurudwara road) </t>
  </si>
  <si>
    <t xml:space="preserve">New Seemapuri Road from Road No. 64 (Mother Dairy) to Road No. 62 near maszid  </t>
  </si>
  <si>
    <t xml:space="preserve">Road from LIC Colony (T-Point to rotary at Telephone Exchange)   </t>
  </si>
  <si>
    <t>Road No. 64 Swami Dayanand Hospital to DLF More (U.P. Border)</t>
  </si>
  <si>
    <t>Divider Road from Seemapuri road to Road No. 64 (near SDN Hospital)</t>
  </si>
  <si>
    <t>CNG Petrol Pump to deer park (Divider road) west side</t>
  </si>
  <si>
    <t>CNG Petrol Pump to deer park (Divider road) east side</t>
  </si>
  <si>
    <t>GTB Hospital road from Red light to Agarwal sweet 
(Divider road)</t>
  </si>
  <si>
    <t>Road from  GT Road to Road No. 64 via Telephone exchange</t>
  </si>
  <si>
    <t xml:space="preserve">Road from General Hospital (Road No. 64 to 
Shahdara Flyover) </t>
  </si>
  <si>
    <t>Road No. 68 (Road No. 69 to Road No. 66)</t>
  </si>
  <si>
    <t>Loni Road G.T. Road to Loni Gole Chakkar</t>
  </si>
  <si>
    <t>Road No. 69</t>
  </si>
  <si>
    <t>Tanga Stand Road from road no. 68 to Wazirabad Road.</t>
  </si>
  <si>
    <t>Main Road LIG Flats, East of Loni Road from Loni Road to community centre Ashok Nagar.</t>
  </si>
  <si>
    <t>Captain javed Ali Marg</t>
  </si>
  <si>
    <t>Main Road LIG flats, Loni Road to Govt. S.S. School Ashok Nagar.</t>
  </si>
  <si>
    <t xml:space="preserve">GTB Road (From Road No. 64 to Road No. 68) </t>
  </si>
  <si>
    <t>Mandoli Road (From Loni Road to Nand Nagri Railway crossing)</t>
  </si>
  <si>
    <t>From Rajiv Gandhi super hospital specialty hospital to GTB hospital road</t>
  </si>
  <si>
    <t>From Road No. 68 (petrol pump) to E-pocket GTB enclave police booth near Nutan Vidya Mandir public school</t>
  </si>
  <si>
    <t>From Road No. 69 MIG Flat to GTB Hospital Road Via Nutan Vidya Mandir public school</t>
  </si>
  <si>
    <t>Road along khel parisor from NVM school to Green field public school.</t>
  </si>
  <si>
    <t>Date of completion of De-silting 
(Ist Cycle)</t>
  </si>
  <si>
    <t>DESILTING UNDER PWD MAINTENANCE EAST ZONE AS ON 17.04.2017</t>
  </si>
  <si>
    <t>Bank Colony Road along western Side of Mandoli Jail Complex (Mandoli Bank Colony to Harsh Vihar Colony.)</t>
  </si>
  <si>
    <t>Road No. 59 (Rd 3450m to 6450m)</t>
  </si>
  <si>
    <t>Drain does not exist</t>
  </si>
  <si>
    <t>E.A. Road (Dharam Pura T-Point to ISBT) (Service road Hotel de aqua)</t>
  </si>
  <si>
    <t>15.05.2017</t>
  </si>
  <si>
    <t>Name of MLA :-       Sh. Ram Niwas Goel</t>
  </si>
  <si>
    <t>Sh. Deepak Kumar Shrivastava
7838989633</t>
  </si>
  <si>
    <t>Sh.Bipin Yadav 
9891580713</t>
  </si>
  <si>
    <t>Name of MLA    :-   Sh.  Gopal Rai</t>
  </si>
  <si>
    <t>Name of Constituency :-   Babarpur AC 67</t>
  </si>
  <si>
    <t>Name of MLA :- Sh. Rajender Pal Gautam</t>
  </si>
  <si>
    <t>Name of Constituency :-  Seemapuri AC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</si>
</sst>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009]General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b/>
      <sz val="15"/>
      <color indexed="8"/>
      <name val="Times New Roman"/>
      <family val="1"/>
    </font>
    <font>
      <b/>
      <u/>
      <sz val="18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indexed="8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6"/>
      <color theme="1"/>
      <name val="Times New Roman"/>
      <family val="1"/>
    </font>
    <font>
      <b/>
      <sz val="22"/>
      <color theme="1"/>
      <name val="Times New Roman"/>
      <family val="1"/>
    </font>
    <font>
      <b/>
      <sz val="13"/>
      <color indexed="8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0"/>
      <name val="Book Antiqua"/>
      <family val="1"/>
    </font>
    <font>
      <sz val="12"/>
      <name val="Times New Roman"/>
      <family val="1"/>
    </font>
    <font>
      <sz val="10"/>
      <color rgb="FF000000"/>
      <name val="Book Antiqua"/>
      <family val="1"/>
    </font>
    <font>
      <sz val="10.5"/>
      <name val="Book Antiqua"/>
      <family val="1"/>
    </font>
    <font>
      <sz val="10.5"/>
      <color theme="1"/>
      <name val="Book Antiqua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6" fillId="0" borderId="0"/>
    <xf numFmtId="0" fontId="3" fillId="0" borderId="0"/>
    <xf numFmtId="0" fontId="6" fillId="0" borderId="0"/>
  </cellStyleXfs>
  <cellXfs count="1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horizontal="left" vertical="top" wrapText="1"/>
    </xf>
    <xf numFmtId="9" fontId="0" fillId="0" borderId="1" xfId="0" applyNumberFormat="1" applyBorder="1" applyAlignment="1">
      <alignment horizontal="center" vertical="center"/>
    </xf>
    <xf numFmtId="0" fontId="12" fillId="2" borderId="1" xfId="0" applyFont="1" applyFill="1" applyBorder="1" applyAlignment="1">
      <alignment vertical="top" wrapText="1"/>
    </xf>
    <xf numFmtId="2" fontId="12" fillId="2" borderId="1" xfId="0" applyNumberFormat="1" applyFont="1" applyFill="1" applyBorder="1" applyAlignment="1">
      <alignment horizontal="center" vertical="top" wrapText="1"/>
    </xf>
    <xf numFmtId="2" fontId="12" fillId="2" borderId="1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2" fontId="12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12" fillId="2" borderId="1" xfId="0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top" wrapText="1"/>
    </xf>
    <xf numFmtId="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top" wrapText="1"/>
    </xf>
    <xf numFmtId="9" fontId="12" fillId="2" borderId="1" xfId="0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0" fontId="12" fillId="2" borderId="1" xfId="4" applyFont="1" applyFill="1" applyBorder="1" applyAlignment="1">
      <alignment horizontal="justify" vertical="top" wrapText="1"/>
    </xf>
    <xf numFmtId="165" fontId="12" fillId="2" borderId="1" xfId="2" applyNumberFormat="1" applyFont="1" applyFill="1" applyBorder="1" applyAlignment="1">
      <alignment horizontal="center" vertical="top" wrapText="1"/>
    </xf>
    <xf numFmtId="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2" fontId="12" fillId="2" borderId="1" xfId="0" quotePrefix="1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right" vertical="top"/>
    </xf>
    <xf numFmtId="49" fontId="12" fillId="2" borderId="1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top" wrapText="1"/>
    </xf>
    <xf numFmtId="0" fontId="12" fillId="2" borderId="1" xfId="1" applyFont="1" applyFill="1" applyBorder="1" applyAlignment="1">
      <alignment horizontal="center" vertical="top" wrapText="1"/>
    </xf>
    <xf numFmtId="0" fontId="12" fillId="2" borderId="1" xfId="1" applyFont="1" applyFill="1" applyBorder="1" applyAlignment="1">
      <alignment horizontal="left" vertical="top" wrapText="1"/>
    </xf>
    <xf numFmtId="2" fontId="12" fillId="2" borderId="1" xfId="1" applyNumberFormat="1" applyFont="1" applyFill="1" applyBorder="1" applyAlignment="1">
      <alignment horizontal="center" vertical="top" wrapText="1"/>
    </xf>
    <xf numFmtId="9" fontId="12" fillId="2" borderId="1" xfId="0" applyNumberFormat="1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top"/>
    </xf>
    <xf numFmtId="2" fontId="21" fillId="2" borderId="1" xfId="0" applyNumberFormat="1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1" xfId="1" applyFont="1" applyBorder="1" applyAlignment="1">
      <alignment horizontal="left" vertical="top" wrapText="1"/>
    </xf>
    <xf numFmtId="164" fontId="1" fillId="2" borderId="1" xfId="1" applyNumberFormat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center" vertical="center" wrapText="1"/>
    </xf>
    <xf numFmtId="9" fontId="2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vertical="top" wrapText="1"/>
    </xf>
    <xf numFmtId="0" fontId="25" fillId="2" borderId="1" xfId="0" applyFont="1" applyFill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left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9" fontId="24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9" fontId="1" fillId="2" borderId="1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2" fontId="4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horizontal="left" vertical="top" wrapText="1"/>
    </xf>
    <xf numFmtId="2" fontId="24" fillId="2" borderId="1" xfId="0" applyNumberFormat="1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24" fillId="2" borderId="1" xfId="0" applyFont="1" applyFill="1" applyBorder="1" applyAlignment="1">
      <alignment horizontal="left" vertical="top"/>
    </xf>
    <xf numFmtId="2" fontId="24" fillId="2" borderId="1" xfId="0" applyNumberFormat="1" applyFont="1" applyFill="1" applyBorder="1" applyAlignment="1">
      <alignment horizontal="center" vertical="top"/>
    </xf>
    <xf numFmtId="0" fontId="24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5" fontId="1" fillId="0" borderId="1" xfId="2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/>
    </xf>
    <xf numFmtId="0" fontId="26" fillId="2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24" fillId="2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6" fillId="2" borderId="1" xfId="0" applyFont="1" applyFill="1" applyBorder="1" applyAlignment="1">
      <alignment vertical="top"/>
    </xf>
    <xf numFmtId="0" fontId="27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justify" vertical="top" wrapText="1"/>
    </xf>
    <xf numFmtId="2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horizontal="center" vertical="top"/>
    </xf>
    <xf numFmtId="164" fontId="1" fillId="2" borderId="0" xfId="0" applyNumberFormat="1" applyFont="1" applyFill="1" applyBorder="1" applyAlignment="1">
      <alignment vertical="top"/>
    </xf>
    <xf numFmtId="164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NumberFormat="1" applyFont="1" applyFill="1" applyAlignment="1">
      <alignment vertical="top"/>
    </xf>
    <xf numFmtId="0" fontId="1" fillId="0" borderId="0" xfId="0" applyNumberFormat="1" applyFont="1" applyFill="1" applyAlignment="1">
      <alignment vertical="top"/>
    </xf>
    <xf numFmtId="0" fontId="29" fillId="0" borderId="1" xfId="0" applyFont="1" applyBorder="1" applyAlignment="1">
      <alignment vertical="top" wrapText="1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9" fontId="24" fillId="2" borderId="1" xfId="0" applyNumberFormat="1" applyFont="1" applyFill="1" applyBorder="1" applyAlignment="1">
      <alignment horizontal="center" vertical="top" wrapText="1"/>
    </xf>
    <xf numFmtId="164" fontId="30" fillId="0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center" wrapText="1"/>
    </xf>
    <xf numFmtId="14" fontId="15" fillId="2" borderId="1" xfId="0" quotePrefix="1" applyNumberFormat="1" applyFont="1" applyFill="1" applyBorder="1" applyAlignment="1">
      <alignment horizontal="center" vertical="center" wrapText="1"/>
    </xf>
    <xf numFmtId="0" fontId="15" fillId="2" borderId="1" xfId="0" quotePrefix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justify" vertical="top"/>
    </xf>
    <xf numFmtId="2" fontId="25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vertical="top"/>
    </xf>
    <xf numFmtId="0" fontId="33" fillId="0" borderId="1" xfId="0" applyFont="1" applyFill="1" applyBorder="1" applyAlignment="1">
      <alignment horizontal="justify" vertical="top"/>
    </xf>
    <xf numFmtId="0" fontId="1" fillId="3" borderId="0" xfId="0" applyFont="1" applyFill="1" applyBorder="1" applyAlignment="1">
      <alignment vertical="top"/>
    </xf>
    <xf numFmtId="2" fontId="1" fillId="2" borderId="0" xfId="0" applyNumberFormat="1" applyFont="1" applyFill="1" applyAlignment="1">
      <alignment vertical="top"/>
    </xf>
    <xf numFmtId="0" fontId="2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vertical="top"/>
    </xf>
    <xf numFmtId="0" fontId="34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justify" vertical="center" wrapText="1"/>
    </xf>
    <xf numFmtId="2" fontId="35" fillId="2" borderId="1" xfId="0" applyNumberFormat="1" applyFont="1" applyFill="1" applyBorder="1" applyAlignment="1">
      <alignment horizontal="center" vertical="center"/>
    </xf>
    <xf numFmtId="2" fontId="35" fillId="2" borderId="1" xfId="0" applyNumberFormat="1" applyFont="1" applyFill="1" applyBorder="1" applyAlignment="1">
      <alignment horizontal="center" vertical="center" wrapText="1"/>
    </xf>
    <xf numFmtId="9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/>
    </xf>
    <xf numFmtId="9" fontId="35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justify" vertical="center" wrapText="1"/>
    </xf>
    <xf numFmtId="0" fontId="35" fillId="2" borderId="1" xfId="0" applyFont="1" applyFill="1" applyBorder="1" applyAlignment="1">
      <alignment horizontal="justify" vertical="center"/>
    </xf>
    <xf numFmtId="0" fontId="34" fillId="2" borderId="1" xfId="0" applyFont="1" applyFill="1" applyBorder="1" applyAlignment="1">
      <alignment horizontal="justify" vertical="center"/>
    </xf>
    <xf numFmtId="2" fontId="34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top"/>
    </xf>
    <xf numFmtId="0" fontId="1" fillId="2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28" fillId="2" borderId="1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vertical="top" wrapText="1"/>
    </xf>
  </cellXfs>
  <cellStyles count="6">
    <cellStyle name="Excel Built-in Normal" xfId="2"/>
    <cellStyle name="Normal" xfId="0" builtinId="0"/>
    <cellStyle name="Normal 2" xfId="3"/>
    <cellStyle name="Normal 2 2" xfId="4"/>
    <cellStyle name="Normal 3" xfId="1"/>
    <cellStyle name="Normal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570790</xdr:colOff>
      <xdr:row>0</xdr:row>
      <xdr:rowOff>36841</xdr:rowOff>
    </xdr:from>
    <xdr:to>
      <xdr:col>5</xdr:col>
      <xdr:colOff>179616</xdr:colOff>
      <xdr:row>1</xdr:row>
      <xdr:rowOff>24833</xdr:rowOff>
    </xdr:to>
    <xdr:pic>
      <xdr:nvPicPr>
        <xdr:cNvPr id="2" name="Picture 1" descr="scan00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3215" y="36841"/>
          <a:ext cx="582446" cy="397567"/>
        </a:xfrm>
        <a:prstGeom prst="rect">
          <a:avLst/>
        </a:prstGeom>
        <a:solidFill>
          <a:srgbClr val="000066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oneCellAnchor>
    <xdr:from>
      <xdr:col>1</xdr:col>
      <xdr:colOff>1289237</xdr:colOff>
      <xdr:row>129</xdr:row>
      <xdr:rowOff>0</xdr:rowOff>
    </xdr:from>
    <xdr:ext cx="175494" cy="311803"/>
    <xdr:sp macro="" textlink="">
      <xdr:nvSpPr>
        <xdr:cNvPr id="3" name="TextBox 2"/>
        <xdr:cNvSpPr txBox="1"/>
      </xdr:nvSpPr>
      <xdr:spPr>
        <a:xfrm>
          <a:off x="1946462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66257" cy="311803"/>
    <xdr:sp macro="" textlink="">
      <xdr:nvSpPr>
        <xdr:cNvPr id="4" name="TextBox 3"/>
        <xdr:cNvSpPr txBox="1"/>
      </xdr:nvSpPr>
      <xdr:spPr>
        <a:xfrm>
          <a:off x="2031066" y="431426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129</xdr:row>
      <xdr:rowOff>0</xdr:rowOff>
    </xdr:from>
    <xdr:ext cx="175494" cy="311803"/>
    <xdr:sp macro="" textlink="">
      <xdr:nvSpPr>
        <xdr:cNvPr id="5" name="TextBox 4"/>
        <xdr:cNvSpPr txBox="1"/>
      </xdr:nvSpPr>
      <xdr:spPr>
        <a:xfrm>
          <a:off x="1917887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66257" cy="311803"/>
    <xdr:sp macro="" textlink="">
      <xdr:nvSpPr>
        <xdr:cNvPr id="6" name="TextBox 5"/>
        <xdr:cNvSpPr txBox="1"/>
      </xdr:nvSpPr>
      <xdr:spPr>
        <a:xfrm>
          <a:off x="2031066" y="431426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66257" cy="311803"/>
    <xdr:sp macro="" textlink="">
      <xdr:nvSpPr>
        <xdr:cNvPr id="7" name="TextBox 6"/>
        <xdr:cNvSpPr txBox="1"/>
      </xdr:nvSpPr>
      <xdr:spPr>
        <a:xfrm>
          <a:off x="1908362" y="50006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66257" cy="311803"/>
    <xdr:sp macro="" textlink="">
      <xdr:nvSpPr>
        <xdr:cNvPr id="8" name="TextBox 7"/>
        <xdr:cNvSpPr txBox="1"/>
      </xdr:nvSpPr>
      <xdr:spPr>
        <a:xfrm>
          <a:off x="2031066" y="431426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83457"/>
    <xdr:sp macro="" textlink="">
      <xdr:nvSpPr>
        <xdr:cNvPr id="10" name="TextBox 9"/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83457"/>
    <xdr:sp macro="" textlink="">
      <xdr:nvSpPr>
        <xdr:cNvPr id="11" name="TextBox 10"/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83457"/>
    <xdr:sp macro="" textlink="">
      <xdr:nvSpPr>
        <xdr:cNvPr id="12" name="TextBox 11"/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212</xdr:row>
      <xdr:rowOff>0</xdr:rowOff>
    </xdr:from>
    <xdr:ext cx="175494" cy="311803"/>
    <xdr:sp macro="" textlink="">
      <xdr:nvSpPr>
        <xdr:cNvPr id="13" name="TextBox 12"/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212</xdr:row>
      <xdr:rowOff>0</xdr:rowOff>
    </xdr:from>
    <xdr:ext cx="166257" cy="311803"/>
    <xdr:sp macro="" textlink="">
      <xdr:nvSpPr>
        <xdr:cNvPr id="14" name="TextBox 13"/>
        <xdr:cNvSpPr txBox="1"/>
      </xdr:nvSpPr>
      <xdr:spPr>
        <a:xfrm>
          <a:off x="1878666" y="2600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212</xdr:row>
      <xdr:rowOff>0</xdr:rowOff>
    </xdr:from>
    <xdr:ext cx="175494" cy="311803"/>
    <xdr:sp macro="" textlink="">
      <xdr:nvSpPr>
        <xdr:cNvPr id="15" name="TextBox 14"/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212</xdr:row>
      <xdr:rowOff>0</xdr:rowOff>
    </xdr:from>
    <xdr:ext cx="166257" cy="311803"/>
    <xdr:sp macro="" textlink="">
      <xdr:nvSpPr>
        <xdr:cNvPr id="16" name="TextBox 15"/>
        <xdr:cNvSpPr txBox="1"/>
      </xdr:nvSpPr>
      <xdr:spPr>
        <a:xfrm>
          <a:off x="1878666" y="2600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212</xdr:row>
      <xdr:rowOff>0</xdr:rowOff>
    </xdr:from>
    <xdr:ext cx="166257" cy="311803"/>
    <xdr:sp macro="" textlink="">
      <xdr:nvSpPr>
        <xdr:cNvPr id="17" name="TextBox 16"/>
        <xdr:cNvSpPr txBox="1"/>
      </xdr:nvSpPr>
      <xdr:spPr>
        <a:xfrm>
          <a:off x="1755962" y="2600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212</xdr:row>
      <xdr:rowOff>0</xdr:rowOff>
    </xdr:from>
    <xdr:ext cx="166257" cy="311803"/>
    <xdr:sp macro="" textlink="">
      <xdr:nvSpPr>
        <xdr:cNvPr id="18" name="TextBox 17"/>
        <xdr:cNvSpPr txBox="1"/>
      </xdr:nvSpPr>
      <xdr:spPr>
        <a:xfrm>
          <a:off x="1878666" y="2600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212</xdr:row>
      <xdr:rowOff>0</xdr:rowOff>
    </xdr:from>
    <xdr:ext cx="184731" cy="283457"/>
    <xdr:sp macro="" textlink="">
      <xdr:nvSpPr>
        <xdr:cNvPr id="19" name="TextBox 18"/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212</xdr:row>
      <xdr:rowOff>0</xdr:rowOff>
    </xdr:from>
    <xdr:ext cx="184731" cy="283457"/>
    <xdr:sp macro="" textlink="">
      <xdr:nvSpPr>
        <xdr:cNvPr id="20" name="TextBox 19"/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316</xdr:row>
      <xdr:rowOff>0</xdr:rowOff>
    </xdr:from>
    <xdr:ext cx="175494" cy="311803"/>
    <xdr:sp macro="" textlink="">
      <xdr:nvSpPr>
        <xdr:cNvPr id="21" name="TextBox 20"/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316</xdr:row>
      <xdr:rowOff>0</xdr:rowOff>
    </xdr:from>
    <xdr:ext cx="166257" cy="311803"/>
    <xdr:sp macro="" textlink="">
      <xdr:nvSpPr>
        <xdr:cNvPr id="22" name="TextBox 21"/>
        <xdr:cNvSpPr txBox="1"/>
      </xdr:nvSpPr>
      <xdr:spPr>
        <a:xfrm>
          <a:off x="1878666" y="20983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316</xdr:row>
      <xdr:rowOff>0</xdr:rowOff>
    </xdr:from>
    <xdr:ext cx="175494" cy="311803"/>
    <xdr:sp macro="" textlink="">
      <xdr:nvSpPr>
        <xdr:cNvPr id="23" name="TextBox 22"/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316</xdr:row>
      <xdr:rowOff>0</xdr:rowOff>
    </xdr:from>
    <xdr:ext cx="166257" cy="311803"/>
    <xdr:sp macro="" textlink="">
      <xdr:nvSpPr>
        <xdr:cNvPr id="24" name="TextBox 23"/>
        <xdr:cNvSpPr txBox="1"/>
      </xdr:nvSpPr>
      <xdr:spPr>
        <a:xfrm>
          <a:off x="1878666" y="20983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316</xdr:row>
      <xdr:rowOff>0</xdr:rowOff>
    </xdr:from>
    <xdr:ext cx="166257" cy="311803"/>
    <xdr:sp macro="" textlink="">
      <xdr:nvSpPr>
        <xdr:cNvPr id="25" name="TextBox 24"/>
        <xdr:cNvSpPr txBox="1"/>
      </xdr:nvSpPr>
      <xdr:spPr>
        <a:xfrm>
          <a:off x="1755962" y="20983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316</xdr:row>
      <xdr:rowOff>0</xdr:rowOff>
    </xdr:from>
    <xdr:ext cx="166257" cy="311803"/>
    <xdr:sp macro="" textlink="">
      <xdr:nvSpPr>
        <xdr:cNvPr id="26" name="TextBox 25"/>
        <xdr:cNvSpPr txBox="1"/>
      </xdr:nvSpPr>
      <xdr:spPr>
        <a:xfrm>
          <a:off x="1878666" y="20983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316</xdr:row>
      <xdr:rowOff>0</xdr:rowOff>
    </xdr:from>
    <xdr:ext cx="184731" cy="283457"/>
    <xdr:sp macro="" textlink="">
      <xdr:nvSpPr>
        <xdr:cNvPr id="27" name="TextBox 26"/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316</xdr:row>
      <xdr:rowOff>0</xdr:rowOff>
    </xdr:from>
    <xdr:ext cx="184731" cy="283457"/>
    <xdr:sp macro="" textlink="">
      <xdr:nvSpPr>
        <xdr:cNvPr id="28" name="TextBox 27"/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316</xdr:row>
      <xdr:rowOff>0</xdr:rowOff>
    </xdr:from>
    <xdr:ext cx="175494" cy="311803"/>
    <xdr:sp macro="" textlink="">
      <xdr:nvSpPr>
        <xdr:cNvPr id="29" name="TextBox 28"/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316</xdr:row>
      <xdr:rowOff>0</xdr:rowOff>
    </xdr:from>
    <xdr:ext cx="166257" cy="311803"/>
    <xdr:sp macro="" textlink="">
      <xdr:nvSpPr>
        <xdr:cNvPr id="30" name="TextBox 29"/>
        <xdr:cNvSpPr txBox="1"/>
      </xdr:nvSpPr>
      <xdr:spPr>
        <a:xfrm>
          <a:off x="1878666" y="10420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316</xdr:row>
      <xdr:rowOff>0</xdr:rowOff>
    </xdr:from>
    <xdr:ext cx="175494" cy="311803"/>
    <xdr:sp macro="" textlink="">
      <xdr:nvSpPr>
        <xdr:cNvPr id="31" name="TextBox 30"/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316</xdr:row>
      <xdr:rowOff>0</xdr:rowOff>
    </xdr:from>
    <xdr:ext cx="166257" cy="311803"/>
    <xdr:sp macro="" textlink="">
      <xdr:nvSpPr>
        <xdr:cNvPr id="32" name="TextBox 31"/>
        <xdr:cNvSpPr txBox="1"/>
      </xdr:nvSpPr>
      <xdr:spPr>
        <a:xfrm>
          <a:off x="1878666" y="10420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316</xdr:row>
      <xdr:rowOff>0</xdr:rowOff>
    </xdr:from>
    <xdr:ext cx="166257" cy="311803"/>
    <xdr:sp macro="" textlink="">
      <xdr:nvSpPr>
        <xdr:cNvPr id="33" name="TextBox 32"/>
        <xdr:cNvSpPr txBox="1"/>
      </xdr:nvSpPr>
      <xdr:spPr>
        <a:xfrm>
          <a:off x="1755962" y="10420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316</xdr:row>
      <xdr:rowOff>0</xdr:rowOff>
    </xdr:from>
    <xdr:ext cx="166257" cy="311803"/>
    <xdr:sp macro="" textlink="">
      <xdr:nvSpPr>
        <xdr:cNvPr id="34" name="TextBox 33"/>
        <xdr:cNvSpPr txBox="1"/>
      </xdr:nvSpPr>
      <xdr:spPr>
        <a:xfrm>
          <a:off x="1878666" y="10420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316</xdr:row>
      <xdr:rowOff>0</xdr:rowOff>
    </xdr:from>
    <xdr:ext cx="184731" cy="283457"/>
    <xdr:sp macro="" textlink="">
      <xdr:nvSpPr>
        <xdr:cNvPr id="35" name="TextBox 34"/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316</xdr:row>
      <xdr:rowOff>0</xdr:rowOff>
    </xdr:from>
    <xdr:ext cx="184731" cy="283457"/>
    <xdr:sp macro="" textlink="">
      <xdr:nvSpPr>
        <xdr:cNvPr id="36" name="TextBox 35"/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83457"/>
    <xdr:sp macro="" textlink="">
      <xdr:nvSpPr>
        <xdr:cNvPr id="37" name="TextBox 36"/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83457"/>
    <xdr:sp macro="" textlink="">
      <xdr:nvSpPr>
        <xdr:cNvPr id="38" name="TextBox 37"/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83457"/>
    <xdr:sp macro="" textlink="">
      <xdr:nvSpPr>
        <xdr:cNvPr id="39" name="TextBox 38"/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83457"/>
    <xdr:sp macro="" textlink="">
      <xdr:nvSpPr>
        <xdr:cNvPr id="40" name="TextBox 39"/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45</xdr:row>
      <xdr:rowOff>132790</xdr:rowOff>
    </xdr:from>
    <xdr:ext cx="261702" cy="396840"/>
    <xdr:sp macro="" textlink="">
      <xdr:nvSpPr>
        <xdr:cNvPr id="42" name="TextBox 41"/>
        <xdr:cNvSpPr txBox="1"/>
      </xdr:nvSpPr>
      <xdr:spPr>
        <a:xfrm>
          <a:off x="2031066" y="405709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212</xdr:row>
      <xdr:rowOff>0</xdr:rowOff>
    </xdr:from>
    <xdr:ext cx="175494" cy="311803"/>
    <xdr:sp macro="" textlink="">
      <xdr:nvSpPr>
        <xdr:cNvPr id="43" name="TextBox 42"/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212</xdr:row>
      <xdr:rowOff>0</xdr:rowOff>
    </xdr:from>
    <xdr:ext cx="166257" cy="311803"/>
    <xdr:sp macro="" textlink="">
      <xdr:nvSpPr>
        <xdr:cNvPr id="44" name="TextBox 43"/>
        <xdr:cNvSpPr txBox="1"/>
      </xdr:nvSpPr>
      <xdr:spPr>
        <a:xfrm>
          <a:off x="1878666" y="2600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212</xdr:row>
      <xdr:rowOff>0</xdr:rowOff>
    </xdr:from>
    <xdr:ext cx="175494" cy="311803"/>
    <xdr:sp macro="" textlink="">
      <xdr:nvSpPr>
        <xdr:cNvPr id="45" name="TextBox 44"/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212</xdr:row>
      <xdr:rowOff>0</xdr:rowOff>
    </xdr:from>
    <xdr:ext cx="166257" cy="311803"/>
    <xdr:sp macro="" textlink="">
      <xdr:nvSpPr>
        <xdr:cNvPr id="46" name="TextBox 45"/>
        <xdr:cNvSpPr txBox="1"/>
      </xdr:nvSpPr>
      <xdr:spPr>
        <a:xfrm>
          <a:off x="1878666" y="2600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212</xdr:row>
      <xdr:rowOff>0</xdr:rowOff>
    </xdr:from>
    <xdr:ext cx="166257" cy="311803"/>
    <xdr:sp macro="" textlink="">
      <xdr:nvSpPr>
        <xdr:cNvPr id="47" name="TextBox 46"/>
        <xdr:cNvSpPr txBox="1"/>
      </xdr:nvSpPr>
      <xdr:spPr>
        <a:xfrm>
          <a:off x="1755962" y="2600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212</xdr:row>
      <xdr:rowOff>0</xdr:rowOff>
    </xdr:from>
    <xdr:ext cx="166257" cy="311803"/>
    <xdr:sp macro="" textlink="">
      <xdr:nvSpPr>
        <xdr:cNvPr id="48" name="TextBox 47"/>
        <xdr:cNvSpPr txBox="1"/>
      </xdr:nvSpPr>
      <xdr:spPr>
        <a:xfrm>
          <a:off x="1878666" y="2600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212</xdr:row>
      <xdr:rowOff>0</xdr:rowOff>
    </xdr:from>
    <xdr:ext cx="184731" cy="283457"/>
    <xdr:sp macro="" textlink="">
      <xdr:nvSpPr>
        <xdr:cNvPr id="49" name="TextBox 48"/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212</xdr:row>
      <xdr:rowOff>0</xdr:rowOff>
    </xdr:from>
    <xdr:ext cx="184731" cy="283457"/>
    <xdr:sp macro="" textlink="">
      <xdr:nvSpPr>
        <xdr:cNvPr id="50" name="TextBox 49"/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303</xdr:row>
      <xdr:rowOff>0</xdr:rowOff>
    </xdr:from>
    <xdr:ext cx="175494" cy="311803"/>
    <xdr:sp macro="" textlink="">
      <xdr:nvSpPr>
        <xdr:cNvPr id="51" name="TextBox 50"/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303</xdr:row>
      <xdr:rowOff>0</xdr:rowOff>
    </xdr:from>
    <xdr:ext cx="166257" cy="311803"/>
    <xdr:sp macro="" textlink="">
      <xdr:nvSpPr>
        <xdr:cNvPr id="52" name="TextBox 51"/>
        <xdr:cNvSpPr txBox="1"/>
      </xdr:nvSpPr>
      <xdr:spPr>
        <a:xfrm>
          <a:off x="1878666" y="20983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303</xdr:row>
      <xdr:rowOff>0</xdr:rowOff>
    </xdr:from>
    <xdr:ext cx="175494" cy="311803"/>
    <xdr:sp macro="" textlink="">
      <xdr:nvSpPr>
        <xdr:cNvPr id="53" name="TextBox 52"/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303</xdr:row>
      <xdr:rowOff>0</xdr:rowOff>
    </xdr:from>
    <xdr:ext cx="166257" cy="311803"/>
    <xdr:sp macro="" textlink="">
      <xdr:nvSpPr>
        <xdr:cNvPr id="54" name="TextBox 53"/>
        <xdr:cNvSpPr txBox="1"/>
      </xdr:nvSpPr>
      <xdr:spPr>
        <a:xfrm>
          <a:off x="1878666" y="20983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303</xdr:row>
      <xdr:rowOff>0</xdr:rowOff>
    </xdr:from>
    <xdr:ext cx="166257" cy="311803"/>
    <xdr:sp macro="" textlink="">
      <xdr:nvSpPr>
        <xdr:cNvPr id="55" name="TextBox 54"/>
        <xdr:cNvSpPr txBox="1"/>
      </xdr:nvSpPr>
      <xdr:spPr>
        <a:xfrm>
          <a:off x="1755962" y="20983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303</xdr:row>
      <xdr:rowOff>0</xdr:rowOff>
    </xdr:from>
    <xdr:ext cx="166257" cy="311803"/>
    <xdr:sp macro="" textlink="">
      <xdr:nvSpPr>
        <xdr:cNvPr id="56" name="TextBox 55"/>
        <xdr:cNvSpPr txBox="1"/>
      </xdr:nvSpPr>
      <xdr:spPr>
        <a:xfrm>
          <a:off x="1878666" y="20983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303</xdr:row>
      <xdr:rowOff>0</xdr:rowOff>
    </xdr:from>
    <xdr:ext cx="184731" cy="283457"/>
    <xdr:sp macro="" textlink="">
      <xdr:nvSpPr>
        <xdr:cNvPr id="57" name="TextBox 56"/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303</xdr:row>
      <xdr:rowOff>0</xdr:rowOff>
    </xdr:from>
    <xdr:ext cx="184731" cy="283457"/>
    <xdr:sp macro="" textlink="">
      <xdr:nvSpPr>
        <xdr:cNvPr id="58" name="TextBox 57"/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251</xdr:row>
      <xdr:rowOff>0</xdr:rowOff>
    </xdr:from>
    <xdr:ext cx="175494" cy="311803"/>
    <xdr:sp macro="" textlink="">
      <xdr:nvSpPr>
        <xdr:cNvPr id="59" name="TextBox 58"/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251</xdr:row>
      <xdr:rowOff>0</xdr:rowOff>
    </xdr:from>
    <xdr:ext cx="166257" cy="311803"/>
    <xdr:sp macro="" textlink="">
      <xdr:nvSpPr>
        <xdr:cNvPr id="60" name="TextBox 59"/>
        <xdr:cNvSpPr txBox="1"/>
      </xdr:nvSpPr>
      <xdr:spPr>
        <a:xfrm>
          <a:off x="1878666" y="10420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251</xdr:row>
      <xdr:rowOff>0</xdr:rowOff>
    </xdr:from>
    <xdr:ext cx="175494" cy="311803"/>
    <xdr:sp macro="" textlink="">
      <xdr:nvSpPr>
        <xdr:cNvPr id="61" name="TextBox 60"/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251</xdr:row>
      <xdr:rowOff>0</xdr:rowOff>
    </xdr:from>
    <xdr:ext cx="166257" cy="311803"/>
    <xdr:sp macro="" textlink="">
      <xdr:nvSpPr>
        <xdr:cNvPr id="62" name="TextBox 61"/>
        <xdr:cNvSpPr txBox="1"/>
      </xdr:nvSpPr>
      <xdr:spPr>
        <a:xfrm>
          <a:off x="1878666" y="10420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251</xdr:row>
      <xdr:rowOff>0</xdr:rowOff>
    </xdr:from>
    <xdr:ext cx="166257" cy="311803"/>
    <xdr:sp macro="" textlink="">
      <xdr:nvSpPr>
        <xdr:cNvPr id="63" name="TextBox 62"/>
        <xdr:cNvSpPr txBox="1"/>
      </xdr:nvSpPr>
      <xdr:spPr>
        <a:xfrm>
          <a:off x="1755962" y="10420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251</xdr:row>
      <xdr:rowOff>0</xdr:rowOff>
    </xdr:from>
    <xdr:ext cx="166257" cy="311803"/>
    <xdr:sp macro="" textlink="">
      <xdr:nvSpPr>
        <xdr:cNvPr id="64" name="TextBox 63"/>
        <xdr:cNvSpPr txBox="1"/>
      </xdr:nvSpPr>
      <xdr:spPr>
        <a:xfrm>
          <a:off x="1878666" y="10420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251</xdr:row>
      <xdr:rowOff>0</xdr:rowOff>
    </xdr:from>
    <xdr:ext cx="184731" cy="283457"/>
    <xdr:sp macro="" textlink="">
      <xdr:nvSpPr>
        <xdr:cNvPr id="65" name="TextBox 64"/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251</xdr:row>
      <xdr:rowOff>0</xdr:rowOff>
    </xdr:from>
    <xdr:ext cx="184731" cy="283457"/>
    <xdr:sp macro="" textlink="">
      <xdr:nvSpPr>
        <xdr:cNvPr id="66" name="TextBox 65"/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395"/>
  <sheetViews>
    <sheetView tabSelected="1" view="pageBreakPreview" zoomScale="130" zoomScaleSheetLayoutView="130" workbookViewId="0">
      <selection activeCell="A12" sqref="A12:G12"/>
    </sheetView>
  </sheetViews>
  <sheetFormatPr defaultRowHeight="15" x14ac:dyDescent="0.25"/>
  <cols>
    <col min="1" max="1" width="7.5703125" style="3" customWidth="1"/>
    <col min="2" max="2" width="36.85546875" style="4" customWidth="1"/>
    <col min="3" max="3" width="11.42578125" style="3" customWidth="1"/>
    <col min="4" max="4" width="12.5703125" style="3" customWidth="1"/>
    <col min="5" max="5" width="12.85546875" style="3" customWidth="1"/>
    <col min="6" max="6" width="11.42578125" style="3" customWidth="1"/>
    <col min="7" max="7" width="23.85546875" style="5" customWidth="1"/>
    <col min="8" max="8" width="22" style="5" customWidth="1"/>
    <col min="9" max="9" width="15.42578125" style="5" customWidth="1"/>
    <col min="10" max="223" width="9" style="6"/>
    <col min="224" max="224" width="5.28515625" style="6" customWidth="1"/>
    <col min="225" max="225" width="36.28515625" style="6" customWidth="1"/>
    <col min="226" max="226" width="7.7109375" style="6" customWidth="1"/>
    <col min="227" max="227" width="10" style="6" customWidth="1"/>
    <col min="228" max="228" width="12.140625" style="6" customWidth="1"/>
    <col min="229" max="229" width="11.42578125" style="6" customWidth="1"/>
    <col min="230" max="230" width="20.5703125" style="6" customWidth="1"/>
    <col min="231" max="231" width="23.42578125" style="6" customWidth="1"/>
    <col min="232" max="232" width="16" style="6" customWidth="1"/>
    <col min="233" max="239" width="0" style="6" hidden="1" customWidth="1"/>
    <col min="240" max="479" width="9" style="6"/>
    <col min="480" max="480" width="5.28515625" style="6" customWidth="1"/>
    <col min="481" max="481" width="36.28515625" style="6" customWidth="1"/>
    <col min="482" max="482" width="7.7109375" style="6" customWidth="1"/>
    <col min="483" max="483" width="10" style="6" customWidth="1"/>
    <col min="484" max="484" width="12.140625" style="6" customWidth="1"/>
    <col min="485" max="485" width="11.42578125" style="6" customWidth="1"/>
    <col min="486" max="486" width="20.5703125" style="6" customWidth="1"/>
    <col min="487" max="487" width="23.42578125" style="6" customWidth="1"/>
    <col min="488" max="488" width="16" style="6" customWidth="1"/>
    <col min="489" max="495" width="0" style="6" hidden="1" customWidth="1"/>
    <col min="496" max="735" width="9" style="6"/>
    <col min="736" max="736" width="5.28515625" style="6" customWidth="1"/>
    <col min="737" max="737" width="36.28515625" style="6" customWidth="1"/>
    <col min="738" max="738" width="7.7109375" style="6" customWidth="1"/>
    <col min="739" max="739" width="10" style="6" customWidth="1"/>
    <col min="740" max="740" width="12.140625" style="6" customWidth="1"/>
    <col min="741" max="741" width="11.42578125" style="6" customWidth="1"/>
    <col min="742" max="742" width="20.5703125" style="6" customWidth="1"/>
    <col min="743" max="743" width="23.42578125" style="6" customWidth="1"/>
    <col min="744" max="744" width="16" style="6" customWidth="1"/>
    <col min="745" max="751" width="0" style="6" hidden="1" customWidth="1"/>
    <col min="752" max="991" width="9" style="6"/>
    <col min="992" max="992" width="5.28515625" style="6" customWidth="1"/>
    <col min="993" max="993" width="36.28515625" style="6" customWidth="1"/>
    <col min="994" max="994" width="7.7109375" style="6" customWidth="1"/>
    <col min="995" max="995" width="10" style="6" customWidth="1"/>
    <col min="996" max="996" width="12.140625" style="6" customWidth="1"/>
    <col min="997" max="997" width="11.42578125" style="6" customWidth="1"/>
    <col min="998" max="998" width="20.5703125" style="6" customWidth="1"/>
    <col min="999" max="999" width="23.42578125" style="6" customWidth="1"/>
    <col min="1000" max="1000" width="16" style="6" customWidth="1"/>
    <col min="1001" max="1007" width="0" style="6" hidden="1" customWidth="1"/>
    <col min="1008" max="1247" width="9" style="6"/>
    <col min="1248" max="1248" width="5.28515625" style="6" customWidth="1"/>
    <col min="1249" max="1249" width="36.28515625" style="6" customWidth="1"/>
    <col min="1250" max="1250" width="7.7109375" style="6" customWidth="1"/>
    <col min="1251" max="1251" width="10" style="6" customWidth="1"/>
    <col min="1252" max="1252" width="12.140625" style="6" customWidth="1"/>
    <col min="1253" max="1253" width="11.42578125" style="6" customWidth="1"/>
    <col min="1254" max="1254" width="20.5703125" style="6" customWidth="1"/>
    <col min="1255" max="1255" width="23.42578125" style="6" customWidth="1"/>
    <col min="1256" max="1256" width="16" style="6" customWidth="1"/>
    <col min="1257" max="1263" width="0" style="6" hidden="1" customWidth="1"/>
    <col min="1264" max="1503" width="9" style="6"/>
    <col min="1504" max="1504" width="5.28515625" style="6" customWidth="1"/>
    <col min="1505" max="1505" width="36.28515625" style="6" customWidth="1"/>
    <col min="1506" max="1506" width="7.7109375" style="6" customWidth="1"/>
    <col min="1507" max="1507" width="10" style="6" customWidth="1"/>
    <col min="1508" max="1508" width="12.140625" style="6" customWidth="1"/>
    <col min="1509" max="1509" width="11.42578125" style="6" customWidth="1"/>
    <col min="1510" max="1510" width="20.5703125" style="6" customWidth="1"/>
    <col min="1511" max="1511" width="23.42578125" style="6" customWidth="1"/>
    <col min="1512" max="1512" width="16" style="6" customWidth="1"/>
    <col min="1513" max="1519" width="0" style="6" hidden="1" customWidth="1"/>
    <col min="1520" max="1759" width="9" style="6"/>
    <col min="1760" max="1760" width="5.28515625" style="6" customWidth="1"/>
    <col min="1761" max="1761" width="36.28515625" style="6" customWidth="1"/>
    <col min="1762" max="1762" width="7.7109375" style="6" customWidth="1"/>
    <col min="1763" max="1763" width="10" style="6" customWidth="1"/>
    <col min="1764" max="1764" width="12.140625" style="6" customWidth="1"/>
    <col min="1765" max="1765" width="11.42578125" style="6" customWidth="1"/>
    <col min="1766" max="1766" width="20.5703125" style="6" customWidth="1"/>
    <col min="1767" max="1767" width="23.42578125" style="6" customWidth="1"/>
    <col min="1768" max="1768" width="16" style="6" customWidth="1"/>
    <col min="1769" max="1775" width="0" style="6" hidden="1" customWidth="1"/>
    <col min="1776" max="2015" width="9" style="6"/>
    <col min="2016" max="2016" width="5.28515625" style="6" customWidth="1"/>
    <col min="2017" max="2017" width="36.28515625" style="6" customWidth="1"/>
    <col min="2018" max="2018" width="7.7109375" style="6" customWidth="1"/>
    <col min="2019" max="2019" width="10" style="6" customWidth="1"/>
    <col min="2020" max="2020" width="12.140625" style="6" customWidth="1"/>
    <col min="2021" max="2021" width="11.42578125" style="6" customWidth="1"/>
    <col min="2022" max="2022" width="20.5703125" style="6" customWidth="1"/>
    <col min="2023" max="2023" width="23.42578125" style="6" customWidth="1"/>
    <col min="2024" max="2024" width="16" style="6" customWidth="1"/>
    <col min="2025" max="2031" width="0" style="6" hidden="1" customWidth="1"/>
    <col min="2032" max="2271" width="9" style="6"/>
    <col min="2272" max="2272" width="5.28515625" style="6" customWidth="1"/>
    <col min="2273" max="2273" width="36.28515625" style="6" customWidth="1"/>
    <col min="2274" max="2274" width="7.7109375" style="6" customWidth="1"/>
    <col min="2275" max="2275" width="10" style="6" customWidth="1"/>
    <col min="2276" max="2276" width="12.140625" style="6" customWidth="1"/>
    <col min="2277" max="2277" width="11.42578125" style="6" customWidth="1"/>
    <col min="2278" max="2278" width="20.5703125" style="6" customWidth="1"/>
    <col min="2279" max="2279" width="23.42578125" style="6" customWidth="1"/>
    <col min="2280" max="2280" width="16" style="6" customWidth="1"/>
    <col min="2281" max="2287" width="0" style="6" hidden="1" customWidth="1"/>
    <col min="2288" max="2527" width="9" style="6"/>
    <col min="2528" max="2528" width="5.28515625" style="6" customWidth="1"/>
    <col min="2529" max="2529" width="36.28515625" style="6" customWidth="1"/>
    <col min="2530" max="2530" width="7.7109375" style="6" customWidth="1"/>
    <col min="2531" max="2531" width="10" style="6" customWidth="1"/>
    <col min="2532" max="2532" width="12.140625" style="6" customWidth="1"/>
    <col min="2533" max="2533" width="11.42578125" style="6" customWidth="1"/>
    <col min="2534" max="2534" width="20.5703125" style="6" customWidth="1"/>
    <col min="2535" max="2535" width="23.42578125" style="6" customWidth="1"/>
    <col min="2536" max="2536" width="16" style="6" customWidth="1"/>
    <col min="2537" max="2543" width="0" style="6" hidden="1" customWidth="1"/>
    <col min="2544" max="2783" width="9" style="6"/>
    <col min="2784" max="2784" width="5.28515625" style="6" customWidth="1"/>
    <col min="2785" max="2785" width="36.28515625" style="6" customWidth="1"/>
    <col min="2786" max="2786" width="7.7109375" style="6" customWidth="1"/>
    <col min="2787" max="2787" width="10" style="6" customWidth="1"/>
    <col min="2788" max="2788" width="12.140625" style="6" customWidth="1"/>
    <col min="2789" max="2789" width="11.42578125" style="6" customWidth="1"/>
    <col min="2790" max="2790" width="20.5703125" style="6" customWidth="1"/>
    <col min="2791" max="2791" width="23.42578125" style="6" customWidth="1"/>
    <col min="2792" max="2792" width="16" style="6" customWidth="1"/>
    <col min="2793" max="2799" width="0" style="6" hidden="1" customWidth="1"/>
    <col min="2800" max="3039" width="9" style="6"/>
    <col min="3040" max="3040" width="5.28515625" style="6" customWidth="1"/>
    <col min="3041" max="3041" width="36.28515625" style="6" customWidth="1"/>
    <col min="3042" max="3042" width="7.7109375" style="6" customWidth="1"/>
    <col min="3043" max="3043" width="10" style="6" customWidth="1"/>
    <col min="3044" max="3044" width="12.140625" style="6" customWidth="1"/>
    <col min="3045" max="3045" width="11.42578125" style="6" customWidth="1"/>
    <col min="3046" max="3046" width="20.5703125" style="6" customWidth="1"/>
    <col min="3047" max="3047" width="23.42578125" style="6" customWidth="1"/>
    <col min="3048" max="3048" width="16" style="6" customWidth="1"/>
    <col min="3049" max="3055" width="0" style="6" hidden="1" customWidth="1"/>
    <col min="3056" max="3295" width="9" style="6"/>
    <col min="3296" max="3296" width="5.28515625" style="6" customWidth="1"/>
    <col min="3297" max="3297" width="36.28515625" style="6" customWidth="1"/>
    <col min="3298" max="3298" width="7.7109375" style="6" customWidth="1"/>
    <col min="3299" max="3299" width="10" style="6" customWidth="1"/>
    <col min="3300" max="3300" width="12.140625" style="6" customWidth="1"/>
    <col min="3301" max="3301" width="11.42578125" style="6" customWidth="1"/>
    <col min="3302" max="3302" width="20.5703125" style="6" customWidth="1"/>
    <col min="3303" max="3303" width="23.42578125" style="6" customWidth="1"/>
    <col min="3304" max="3304" width="16" style="6" customWidth="1"/>
    <col min="3305" max="3311" width="0" style="6" hidden="1" customWidth="1"/>
    <col min="3312" max="3551" width="9" style="6"/>
    <col min="3552" max="3552" width="5.28515625" style="6" customWidth="1"/>
    <col min="3553" max="3553" width="36.28515625" style="6" customWidth="1"/>
    <col min="3554" max="3554" width="7.7109375" style="6" customWidth="1"/>
    <col min="3555" max="3555" width="10" style="6" customWidth="1"/>
    <col min="3556" max="3556" width="12.140625" style="6" customWidth="1"/>
    <col min="3557" max="3557" width="11.42578125" style="6" customWidth="1"/>
    <col min="3558" max="3558" width="20.5703125" style="6" customWidth="1"/>
    <col min="3559" max="3559" width="23.42578125" style="6" customWidth="1"/>
    <col min="3560" max="3560" width="16" style="6" customWidth="1"/>
    <col min="3561" max="3567" width="0" style="6" hidden="1" customWidth="1"/>
    <col min="3568" max="3807" width="9" style="6"/>
    <col min="3808" max="3808" width="5.28515625" style="6" customWidth="1"/>
    <col min="3809" max="3809" width="36.28515625" style="6" customWidth="1"/>
    <col min="3810" max="3810" width="7.7109375" style="6" customWidth="1"/>
    <col min="3811" max="3811" width="10" style="6" customWidth="1"/>
    <col min="3812" max="3812" width="12.140625" style="6" customWidth="1"/>
    <col min="3813" max="3813" width="11.42578125" style="6" customWidth="1"/>
    <col min="3814" max="3814" width="20.5703125" style="6" customWidth="1"/>
    <col min="3815" max="3815" width="23.42578125" style="6" customWidth="1"/>
    <col min="3816" max="3816" width="16" style="6" customWidth="1"/>
    <col min="3817" max="3823" width="0" style="6" hidden="1" customWidth="1"/>
    <col min="3824" max="4063" width="9" style="6"/>
    <col min="4064" max="4064" width="5.28515625" style="6" customWidth="1"/>
    <col min="4065" max="4065" width="36.28515625" style="6" customWidth="1"/>
    <col min="4066" max="4066" width="7.7109375" style="6" customWidth="1"/>
    <col min="4067" max="4067" width="10" style="6" customWidth="1"/>
    <col min="4068" max="4068" width="12.140625" style="6" customWidth="1"/>
    <col min="4069" max="4069" width="11.42578125" style="6" customWidth="1"/>
    <col min="4070" max="4070" width="20.5703125" style="6" customWidth="1"/>
    <col min="4071" max="4071" width="23.42578125" style="6" customWidth="1"/>
    <col min="4072" max="4072" width="16" style="6" customWidth="1"/>
    <col min="4073" max="4079" width="0" style="6" hidden="1" customWidth="1"/>
    <col min="4080" max="4319" width="9" style="6"/>
    <col min="4320" max="4320" width="5.28515625" style="6" customWidth="1"/>
    <col min="4321" max="4321" width="36.28515625" style="6" customWidth="1"/>
    <col min="4322" max="4322" width="7.7109375" style="6" customWidth="1"/>
    <col min="4323" max="4323" width="10" style="6" customWidth="1"/>
    <col min="4324" max="4324" width="12.140625" style="6" customWidth="1"/>
    <col min="4325" max="4325" width="11.42578125" style="6" customWidth="1"/>
    <col min="4326" max="4326" width="20.5703125" style="6" customWidth="1"/>
    <col min="4327" max="4327" width="23.42578125" style="6" customWidth="1"/>
    <col min="4328" max="4328" width="16" style="6" customWidth="1"/>
    <col min="4329" max="4335" width="0" style="6" hidden="1" customWidth="1"/>
    <col min="4336" max="4575" width="9" style="6"/>
    <col min="4576" max="4576" width="5.28515625" style="6" customWidth="1"/>
    <col min="4577" max="4577" width="36.28515625" style="6" customWidth="1"/>
    <col min="4578" max="4578" width="7.7109375" style="6" customWidth="1"/>
    <col min="4579" max="4579" width="10" style="6" customWidth="1"/>
    <col min="4580" max="4580" width="12.140625" style="6" customWidth="1"/>
    <col min="4581" max="4581" width="11.42578125" style="6" customWidth="1"/>
    <col min="4582" max="4582" width="20.5703125" style="6" customWidth="1"/>
    <col min="4583" max="4583" width="23.42578125" style="6" customWidth="1"/>
    <col min="4584" max="4584" width="16" style="6" customWidth="1"/>
    <col min="4585" max="4591" width="0" style="6" hidden="1" customWidth="1"/>
    <col min="4592" max="4831" width="9" style="6"/>
    <col min="4832" max="4832" width="5.28515625" style="6" customWidth="1"/>
    <col min="4833" max="4833" width="36.28515625" style="6" customWidth="1"/>
    <col min="4834" max="4834" width="7.7109375" style="6" customWidth="1"/>
    <col min="4835" max="4835" width="10" style="6" customWidth="1"/>
    <col min="4836" max="4836" width="12.140625" style="6" customWidth="1"/>
    <col min="4837" max="4837" width="11.42578125" style="6" customWidth="1"/>
    <col min="4838" max="4838" width="20.5703125" style="6" customWidth="1"/>
    <col min="4839" max="4839" width="23.42578125" style="6" customWidth="1"/>
    <col min="4840" max="4840" width="16" style="6" customWidth="1"/>
    <col min="4841" max="4847" width="0" style="6" hidden="1" customWidth="1"/>
    <col min="4848" max="5087" width="9" style="6"/>
    <col min="5088" max="5088" width="5.28515625" style="6" customWidth="1"/>
    <col min="5089" max="5089" width="36.28515625" style="6" customWidth="1"/>
    <col min="5090" max="5090" width="7.7109375" style="6" customWidth="1"/>
    <col min="5091" max="5091" width="10" style="6" customWidth="1"/>
    <col min="5092" max="5092" width="12.140625" style="6" customWidth="1"/>
    <col min="5093" max="5093" width="11.42578125" style="6" customWidth="1"/>
    <col min="5094" max="5094" width="20.5703125" style="6" customWidth="1"/>
    <col min="5095" max="5095" width="23.42578125" style="6" customWidth="1"/>
    <col min="5096" max="5096" width="16" style="6" customWidth="1"/>
    <col min="5097" max="5103" width="0" style="6" hidden="1" customWidth="1"/>
    <col min="5104" max="5343" width="9" style="6"/>
    <col min="5344" max="5344" width="5.28515625" style="6" customWidth="1"/>
    <col min="5345" max="5345" width="36.28515625" style="6" customWidth="1"/>
    <col min="5346" max="5346" width="7.7109375" style="6" customWidth="1"/>
    <col min="5347" max="5347" width="10" style="6" customWidth="1"/>
    <col min="5348" max="5348" width="12.140625" style="6" customWidth="1"/>
    <col min="5349" max="5349" width="11.42578125" style="6" customWidth="1"/>
    <col min="5350" max="5350" width="20.5703125" style="6" customWidth="1"/>
    <col min="5351" max="5351" width="23.42578125" style="6" customWidth="1"/>
    <col min="5352" max="5352" width="16" style="6" customWidth="1"/>
    <col min="5353" max="5359" width="0" style="6" hidden="1" customWidth="1"/>
    <col min="5360" max="5599" width="9" style="6"/>
    <col min="5600" max="5600" width="5.28515625" style="6" customWidth="1"/>
    <col min="5601" max="5601" width="36.28515625" style="6" customWidth="1"/>
    <col min="5602" max="5602" width="7.7109375" style="6" customWidth="1"/>
    <col min="5603" max="5603" width="10" style="6" customWidth="1"/>
    <col min="5604" max="5604" width="12.140625" style="6" customWidth="1"/>
    <col min="5605" max="5605" width="11.42578125" style="6" customWidth="1"/>
    <col min="5606" max="5606" width="20.5703125" style="6" customWidth="1"/>
    <col min="5607" max="5607" width="23.42578125" style="6" customWidth="1"/>
    <col min="5608" max="5608" width="16" style="6" customWidth="1"/>
    <col min="5609" max="5615" width="0" style="6" hidden="1" customWidth="1"/>
    <col min="5616" max="5855" width="9" style="6"/>
    <col min="5856" max="5856" width="5.28515625" style="6" customWidth="1"/>
    <col min="5857" max="5857" width="36.28515625" style="6" customWidth="1"/>
    <col min="5858" max="5858" width="7.7109375" style="6" customWidth="1"/>
    <col min="5859" max="5859" width="10" style="6" customWidth="1"/>
    <col min="5860" max="5860" width="12.140625" style="6" customWidth="1"/>
    <col min="5861" max="5861" width="11.42578125" style="6" customWidth="1"/>
    <col min="5862" max="5862" width="20.5703125" style="6" customWidth="1"/>
    <col min="5863" max="5863" width="23.42578125" style="6" customWidth="1"/>
    <col min="5864" max="5864" width="16" style="6" customWidth="1"/>
    <col min="5865" max="5871" width="0" style="6" hidden="1" customWidth="1"/>
    <col min="5872" max="6111" width="9" style="6"/>
    <col min="6112" max="6112" width="5.28515625" style="6" customWidth="1"/>
    <col min="6113" max="6113" width="36.28515625" style="6" customWidth="1"/>
    <col min="6114" max="6114" width="7.7109375" style="6" customWidth="1"/>
    <col min="6115" max="6115" width="10" style="6" customWidth="1"/>
    <col min="6116" max="6116" width="12.140625" style="6" customWidth="1"/>
    <col min="6117" max="6117" width="11.42578125" style="6" customWidth="1"/>
    <col min="6118" max="6118" width="20.5703125" style="6" customWidth="1"/>
    <col min="6119" max="6119" width="23.42578125" style="6" customWidth="1"/>
    <col min="6120" max="6120" width="16" style="6" customWidth="1"/>
    <col min="6121" max="6127" width="0" style="6" hidden="1" customWidth="1"/>
    <col min="6128" max="6367" width="9" style="6"/>
    <col min="6368" max="6368" width="5.28515625" style="6" customWidth="1"/>
    <col min="6369" max="6369" width="36.28515625" style="6" customWidth="1"/>
    <col min="6370" max="6370" width="7.7109375" style="6" customWidth="1"/>
    <col min="6371" max="6371" width="10" style="6" customWidth="1"/>
    <col min="6372" max="6372" width="12.140625" style="6" customWidth="1"/>
    <col min="6373" max="6373" width="11.42578125" style="6" customWidth="1"/>
    <col min="6374" max="6374" width="20.5703125" style="6" customWidth="1"/>
    <col min="6375" max="6375" width="23.42578125" style="6" customWidth="1"/>
    <col min="6376" max="6376" width="16" style="6" customWidth="1"/>
    <col min="6377" max="6383" width="0" style="6" hidden="1" customWidth="1"/>
    <col min="6384" max="6623" width="9" style="6"/>
    <col min="6624" max="6624" width="5.28515625" style="6" customWidth="1"/>
    <col min="6625" max="6625" width="36.28515625" style="6" customWidth="1"/>
    <col min="6626" max="6626" width="7.7109375" style="6" customWidth="1"/>
    <col min="6627" max="6627" width="10" style="6" customWidth="1"/>
    <col min="6628" max="6628" width="12.140625" style="6" customWidth="1"/>
    <col min="6629" max="6629" width="11.42578125" style="6" customWidth="1"/>
    <col min="6630" max="6630" width="20.5703125" style="6" customWidth="1"/>
    <col min="6631" max="6631" width="23.42578125" style="6" customWidth="1"/>
    <col min="6632" max="6632" width="16" style="6" customWidth="1"/>
    <col min="6633" max="6639" width="0" style="6" hidden="1" customWidth="1"/>
    <col min="6640" max="6879" width="9" style="6"/>
    <col min="6880" max="6880" width="5.28515625" style="6" customWidth="1"/>
    <col min="6881" max="6881" width="36.28515625" style="6" customWidth="1"/>
    <col min="6882" max="6882" width="7.7109375" style="6" customWidth="1"/>
    <col min="6883" max="6883" width="10" style="6" customWidth="1"/>
    <col min="6884" max="6884" width="12.140625" style="6" customWidth="1"/>
    <col min="6885" max="6885" width="11.42578125" style="6" customWidth="1"/>
    <col min="6886" max="6886" width="20.5703125" style="6" customWidth="1"/>
    <col min="6887" max="6887" width="23.42578125" style="6" customWidth="1"/>
    <col min="6888" max="6888" width="16" style="6" customWidth="1"/>
    <col min="6889" max="6895" width="0" style="6" hidden="1" customWidth="1"/>
    <col min="6896" max="7135" width="9" style="6"/>
    <col min="7136" max="7136" width="5.28515625" style="6" customWidth="1"/>
    <col min="7137" max="7137" width="36.28515625" style="6" customWidth="1"/>
    <col min="7138" max="7138" width="7.7109375" style="6" customWidth="1"/>
    <col min="7139" max="7139" width="10" style="6" customWidth="1"/>
    <col min="7140" max="7140" width="12.140625" style="6" customWidth="1"/>
    <col min="7141" max="7141" width="11.42578125" style="6" customWidth="1"/>
    <col min="7142" max="7142" width="20.5703125" style="6" customWidth="1"/>
    <col min="7143" max="7143" width="23.42578125" style="6" customWidth="1"/>
    <col min="7144" max="7144" width="16" style="6" customWidth="1"/>
    <col min="7145" max="7151" width="0" style="6" hidden="1" customWidth="1"/>
    <col min="7152" max="7391" width="9" style="6"/>
    <col min="7392" max="7392" width="5.28515625" style="6" customWidth="1"/>
    <col min="7393" max="7393" width="36.28515625" style="6" customWidth="1"/>
    <col min="7394" max="7394" width="7.7109375" style="6" customWidth="1"/>
    <col min="7395" max="7395" width="10" style="6" customWidth="1"/>
    <col min="7396" max="7396" width="12.140625" style="6" customWidth="1"/>
    <col min="7397" max="7397" width="11.42578125" style="6" customWidth="1"/>
    <col min="7398" max="7398" width="20.5703125" style="6" customWidth="1"/>
    <col min="7399" max="7399" width="23.42578125" style="6" customWidth="1"/>
    <col min="7400" max="7400" width="16" style="6" customWidth="1"/>
    <col min="7401" max="7407" width="0" style="6" hidden="1" customWidth="1"/>
    <col min="7408" max="7647" width="9" style="6"/>
    <col min="7648" max="7648" width="5.28515625" style="6" customWidth="1"/>
    <col min="7649" max="7649" width="36.28515625" style="6" customWidth="1"/>
    <col min="7650" max="7650" width="7.7109375" style="6" customWidth="1"/>
    <col min="7651" max="7651" width="10" style="6" customWidth="1"/>
    <col min="7652" max="7652" width="12.140625" style="6" customWidth="1"/>
    <col min="7653" max="7653" width="11.42578125" style="6" customWidth="1"/>
    <col min="7654" max="7654" width="20.5703125" style="6" customWidth="1"/>
    <col min="7655" max="7655" width="23.42578125" style="6" customWidth="1"/>
    <col min="7656" max="7656" width="16" style="6" customWidth="1"/>
    <col min="7657" max="7663" width="0" style="6" hidden="1" customWidth="1"/>
    <col min="7664" max="7903" width="9" style="6"/>
    <col min="7904" max="7904" width="5.28515625" style="6" customWidth="1"/>
    <col min="7905" max="7905" width="36.28515625" style="6" customWidth="1"/>
    <col min="7906" max="7906" width="7.7109375" style="6" customWidth="1"/>
    <col min="7907" max="7907" width="10" style="6" customWidth="1"/>
    <col min="7908" max="7908" width="12.140625" style="6" customWidth="1"/>
    <col min="7909" max="7909" width="11.42578125" style="6" customWidth="1"/>
    <col min="7910" max="7910" width="20.5703125" style="6" customWidth="1"/>
    <col min="7911" max="7911" width="23.42578125" style="6" customWidth="1"/>
    <col min="7912" max="7912" width="16" style="6" customWidth="1"/>
    <col min="7913" max="7919" width="0" style="6" hidden="1" customWidth="1"/>
    <col min="7920" max="8159" width="9" style="6"/>
    <col min="8160" max="8160" width="5.28515625" style="6" customWidth="1"/>
    <col min="8161" max="8161" width="36.28515625" style="6" customWidth="1"/>
    <col min="8162" max="8162" width="7.7109375" style="6" customWidth="1"/>
    <col min="8163" max="8163" width="10" style="6" customWidth="1"/>
    <col min="8164" max="8164" width="12.140625" style="6" customWidth="1"/>
    <col min="8165" max="8165" width="11.42578125" style="6" customWidth="1"/>
    <col min="8166" max="8166" width="20.5703125" style="6" customWidth="1"/>
    <col min="8167" max="8167" width="23.42578125" style="6" customWidth="1"/>
    <col min="8168" max="8168" width="16" style="6" customWidth="1"/>
    <col min="8169" max="8175" width="0" style="6" hidden="1" customWidth="1"/>
    <col min="8176" max="8415" width="9" style="6"/>
    <col min="8416" max="8416" width="5.28515625" style="6" customWidth="1"/>
    <col min="8417" max="8417" width="36.28515625" style="6" customWidth="1"/>
    <col min="8418" max="8418" width="7.7109375" style="6" customWidth="1"/>
    <col min="8419" max="8419" width="10" style="6" customWidth="1"/>
    <col min="8420" max="8420" width="12.140625" style="6" customWidth="1"/>
    <col min="8421" max="8421" width="11.42578125" style="6" customWidth="1"/>
    <col min="8422" max="8422" width="20.5703125" style="6" customWidth="1"/>
    <col min="8423" max="8423" width="23.42578125" style="6" customWidth="1"/>
    <col min="8424" max="8424" width="16" style="6" customWidth="1"/>
    <col min="8425" max="8431" width="0" style="6" hidden="1" customWidth="1"/>
    <col min="8432" max="8671" width="9" style="6"/>
    <col min="8672" max="8672" width="5.28515625" style="6" customWidth="1"/>
    <col min="8673" max="8673" width="36.28515625" style="6" customWidth="1"/>
    <col min="8674" max="8674" width="7.7109375" style="6" customWidth="1"/>
    <col min="8675" max="8675" width="10" style="6" customWidth="1"/>
    <col min="8676" max="8676" width="12.140625" style="6" customWidth="1"/>
    <col min="8677" max="8677" width="11.42578125" style="6" customWidth="1"/>
    <col min="8678" max="8678" width="20.5703125" style="6" customWidth="1"/>
    <col min="8679" max="8679" width="23.42578125" style="6" customWidth="1"/>
    <col min="8680" max="8680" width="16" style="6" customWidth="1"/>
    <col min="8681" max="8687" width="0" style="6" hidden="1" customWidth="1"/>
    <col min="8688" max="8927" width="9" style="6"/>
    <col min="8928" max="8928" width="5.28515625" style="6" customWidth="1"/>
    <col min="8929" max="8929" width="36.28515625" style="6" customWidth="1"/>
    <col min="8930" max="8930" width="7.7109375" style="6" customWidth="1"/>
    <col min="8931" max="8931" width="10" style="6" customWidth="1"/>
    <col min="8932" max="8932" width="12.140625" style="6" customWidth="1"/>
    <col min="8933" max="8933" width="11.42578125" style="6" customWidth="1"/>
    <col min="8934" max="8934" width="20.5703125" style="6" customWidth="1"/>
    <col min="8935" max="8935" width="23.42578125" style="6" customWidth="1"/>
    <col min="8936" max="8936" width="16" style="6" customWidth="1"/>
    <col min="8937" max="8943" width="0" style="6" hidden="1" customWidth="1"/>
    <col min="8944" max="9183" width="9" style="6"/>
    <col min="9184" max="9184" width="5.28515625" style="6" customWidth="1"/>
    <col min="9185" max="9185" width="36.28515625" style="6" customWidth="1"/>
    <col min="9186" max="9186" width="7.7109375" style="6" customWidth="1"/>
    <col min="9187" max="9187" width="10" style="6" customWidth="1"/>
    <col min="9188" max="9188" width="12.140625" style="6" customWidth="1"/>
    <col min="9189" max="9189" width="11.42578125" style="6" customWidth="1"/>
    <col min="9190" max="9190" width="20.5703125" style="6" customWidth="1"/>
    <col min="9191" max="9191" width="23.42578125" style="6" customWidth="1"/>
    <col min="9192" max="9192" width="16" style="6" customWidth="1"/>
    <col min="9193" max="9199" width="0" style="6" hidden="1" customWidth="1"/>
    <col min="9200" max="9439" width="9" style="6"/>
    <col min="9440" max="9440" width="5.28515625" style="6" customWidth="1"/>
    <col min="9441" max="9441" width="36.28515625" style="6" customWidth="1"/>
    <col min="9442" max="9442" width="7.7109375" style="6" customWidth="1"/>
    <col min="9443" max="9443" width="10" style="6" customWidth="1"/>
    <col min="9444" max="9444" width="12.140625" style="6" customWidth="1"/>
    <col min="9445" max="9445" width="11.42578125" style="6" customWidth="1"/>
    <col min="9446" max="9446" width="20.5703125" style="6" customWidth="1"/>
    <col min="9447" max="9447" width="23.42578125" style="6" customWidth="1"/>
    <col min="9448" max="9448" width="16" style="6" customWidth="1"/>
    <col min="9449" max="9455" width="0" style="6" hidden="1" customWidth="1"/>
    <col min="9456" max="9695" width="9" style="6"/>
    <col min="9696" max="9696" width="5.28515625" style="6" customWidth="1"/>
    <col min="9697" max="9697" width="36.28515625" style="6" customWidth="1"/>
    <col min="9698" max="9698" width="7.7109375" style="6" customWidth="1"/>
    <col min="9699" max="9699" width="10" style="6" customWidth="1"/>
    <col min="9700" max="9700" width="12.140625" style="6" customWidth="1"/>
    <col min="9701" max="9701" width="11.42578125" style="6" customWidth="1"/>
    <col min="9702" max="9702" width="20.5703125" style="6" customWidth="1"/>
    <col min="9703" max="9703" width="23.42578125" style="6" customWidth="1"/>
    <col min="9704" max="9704" width="16" style="6" customWidth="1"/>
    <col min="9705" max="9711" width="0" style="6" hidden="1" customWidth="1"/>
    <col min="9712" max="9951" width="9" style="6"/>
    <col min="9952" max="9952" width="5.28515625" style="6" customWidth="1"/>
    <col min="9953" max="9953" width="36.28515625" style="6" customWidth="1"/>
    <col min="9954" max="9954" width="7.7109375" style="6" customWidth="1"/>
    <col min="9955" max="9955" width="10" style="6" customWidth="1"/>
    <col min="9956" max="9956" width="12.140625" style="6" customWidth="1"/>
    <col min="9957" max="9957" width="11.42578125" style="6" customWidth="1"/>
    <col min="9958" max="9958" width="20.5703125" style="6" customWidth="1"/>
    <col min="9959" max="9959" width="23.42578125" style="6" customWidth="1"/>
    <col min="9960" max="9960" width="16" style="6" customWidth="1"/>
    <col min="9961" max="9967" width="0" style="6" hidden="1" customWidth="1"/>
    <col min="9968" max="10207" width="9" style="6"/>
    <col min="10208" max="10208" width="5.28515625" style="6" customWidth="1"/>
    <col min="10209" max="10209" width="36.28515625" style="6" customWidth="1"/>
    <col min="10210" max="10210" width="7.7109375" style="6" customWidth="1"/>
    <col min="10211" max="10211" width="10" style="6" customWidth="1"/>
    <col min="10212" max="10212" width="12.140625" style="6" customWidth="1"/>
    <col min="10213" max="10213" width="11.42578125" style="6" customWidth="1"/>
    <col min="10214" max="10214" width="20.5703125" style="6" customWidth="1"/>
    <col min="10215" max="10215" width="23.42578125" style="6" customWidth="1"/>
    <col min="10216" max="10216" width="16" style="6" customWidth="1"/>
    <col min="10217" max="10223" width="0" style="6" hidden="1" customWidth="1"/>
    <col min="10224" max="10463" width="9" style="6"/>
    <col min="10464" max="10464" width="5.28515625" style="6" customWidth="1"/>
    <col min="10465" max="10465" width="36.28515625" style="6" customWidth="1"/>
    <col min="10466" max="10466" width="7.7109375" style="6" customWidth="1"/>
    <col min="10467" max="10467" width="10" style="6" customWidth="1"/>
    <col min="10468" max="10468" width="12.140625" style="6" customWidth="1"/>
    <col min="10469" max="10469" width="11.42578125" style="6" customWidth="1"/>
    <col min="10470" max="10470" width="20.5703125" style="6" customWidth="1"/>
    <col min="10471" max="10471" width="23.42578125" style="6" customWidth="1"/>
    <col min="10472" max="10472" width="16" style="6" customWidth="1"/>
    <col min="10473" max="10479" width="0" style="6" hidden="1" customWidth="1"/>
    <col min="10480" max="10719" width="9" style="6"/>
    <col min="10720" max="10720" width="5.28515625" style="6" customWidth="1"/>
    <col min="10721" max="10721" width="36.28515625" style="6" customWidth="1"/>
    <col min="10722" max="10722" width="7.7109375" style="6" customWidth="1"/>
    <col min="10723" max="10723" width="10" style="6" customWidth="1"/>
    <col min="10724" max="10724" width="12.140625" style="6" customWidth="1"/>
    <col min="10725" max="10725" width="11.42578125" style="6" customWidth="1"/>
    <col min="10726" max="10726" width="20.5703125" style="6" customWidth="1"/>
    <col min="10727" max="10727" width="23.42578125" style="6" customWidth="1"/>
    <col min="10728" max="10728" width="16" style="6" customWidth="1"/>
    <col min="10729" max="10735" width="0" style="6" hidden="1" customWidth="1"/>
    <col min="10736" max="10975" width="9" style="6"/>
    <col min="10976" max="10976" width="5.28515625" style="6" customWidth="1"/>
    <col min="10977" max="10977" width="36.28515625" style="6" customWidth="1"/>
    <col min="10978" max="10978" width="7.7109375" style="6" customWidth="1"/>
    <col min="10979" max="10979" width="10" style="6" customWidth="1"/>
    <col min="10980" max="10980" width="12.140625" style="6" customWidth="1"/>
    <col min="10981" max="10981" width="11.42578125" style="6" customWidth="1"/>
    <col min="10982" max="10982" width="20.5703125" style="6" customWidth="1"/>
    <col min="10983" max="10983" width="23.42578125" style="6" customWidth="1"/>
    <col min="10984" max="10984" width="16" style="6" customWidth="1"/>
    <col min="10985" max="10991" width="0" style="6" hidden="1" customWidth="1"/>
    <col min="10992" max="11231" width="9" style="6"/>
    <col min="11232" max="11232" width="5.28515625" style="6" customWidth="1"/>
    <col min="11233" max="11233" width="36.28515625" style="6" customWidth="1"/>
    <col min="11234" max="11234" width="7.7109375" style="6" customWidth="1"/>
    <col min="11235" max="11235" width="10" style="6" customWidth="1"/>
    <col min="11236" max="11236" width="12.140625" style="6" customWidth="1"/>
    <col min="11237" max="11237" width="11.42578125" style="6" customWidth="1"/>
    <col min="11238" max="11238" width="20.5703125" style="6" customWidth="1"/>
    <col min="11239" max="11239" width="23.42578125" style="6" customWidth="1"/>
    <col min="11240" max="11240" width="16" style="6" customWidth="1"/>
    <col min="11241" max="11247" width="0" style="6" hidden="1" customWidth="1"/>
    <col min="11248" max="11487" width="9" style="6"/>
    <col min="11488" max="11488" width="5.28515625" style="6" customWidth="1"/>
    <col min="11489" max="11489" width="36.28515625" style="6" customWidth="1"/>
    <col min="11490" max="11490" width="7.7109375" style="6" customWidth="1"/>
    <col min="11491" max="11491" width="10" style="6" customWidth="1"/>
    <col min="11492" max="11492" width="12.140625" style="6" customWidth="1"/>
    <col min="11493" max="11493" width="11.42578125" style="6" customWidth="1"/>
    <col min="11494" max="11494" width="20.5703125" style="6" customWidth="1"/>
    <col min="11495" max="11495" width="23.42578125" style="6" customWidth="1"/>
    <col min="11496" max="11496" width="16" style="6" customWidth="1"/>
    <col min="11497" max="11503" width="0" style="6" hidden="1" customWidth="1"/>
    <col min="11504" max="11743" width="9" style="6"/>
    <col min="11744" max="11744" width="5.28515625" style="6" customWidth="1"/>
    <col min="11745" max="11745" width="36.28515625" style="6" customWidth="1"/>
    <col min="11746" max="11746" width="7.7109375" style="6" customWidth="1"/>
    <col min="11747" max="11747" width="10" style="6" customWidth="1"/>
    <col min="11748" max="11748" width="12.140625" style="6" customWidth="1"/>
    <col min="11749" max="11749" width="11.42578125" style="6" customWidth="1"/>
    <col min="11750" max="11750" width="20.5703125" style="6" customWidth="1"/>
    <col min="11751" max="11751" width="23.42578125" style="6" customWidth="1"/>
    <col min="11752" max="11752" width="16" style="6" customWidth="1"/>
    <col min="11753" max="11759" width="0" style="6" hidden="1" customWidth="1"/>
    <col min="11760" max="11999" width="9" style="6"/>
    <col min="12000" max="12000" width="5.28515625" style="6" customWidth="1"/>
    <col min="12001" max="12001" width="36.28515625" style="6" customWidth="1"/>
    <col min="12002" max="12002" width="7.7109375" style="6" customWidth="1"/>
    <col min="12003" max="12003" width="10" style="6" customWidth="1"/>
    <col min="12004" max="12004" width="12.140625" style="6" customWidth="1"/>
    <col min="12005" max="12005" width="11.42578125" style="6" customWidth="1"/>
    <col min="12006" max="12006" width="20.5703125" style="6" customWidth="1"/>
    <col min="12007" max="12007" width="23.42578125" style="6" customWidth="1"/>
    <col min="12008" max="12008" width="16" style="6" customWidth="1"/>
    <col min="12009" max="12015" width="0" style="6" hidden="1" customWidth="1"/>
    <col min="12016" max="12255" width="9" style="6"/>
    <col min="12256" max="12256" width="5.28515625" style="6" customWidth="1"/>
    <col min="12257" max="12257" width="36.28515625" style="6" customWidth="1"/>
    <col min="12258" max="12258" width="7.7109375" style="6" customWidth="1"/>
    <col min="12259" max="12259" width="10" style="6" customWidth="1"/>
    <col min="12260" max="12260" width="12.140625" style="6" customWidth="1"/>
    <col min="12261" max="12261" width="11.42578125" style="6" customWidth="1"/>
    <col min="12262" max="12262" width="20.5703125" style="6" customWidth="1"/>
    <col min="12263" max="12263" width="23.42578125" style="6" customWidth="1"/>
    <col min="12264" max="12264" width="16" style="6" customWidth="1"/>
    <col min="12265" max="12271" width="0" style="6" hidden="1" customWidth="1"/>
    <col min="12272" max="12511" width="9" style="6"/>
    <col min="12512" max="12512" width="5.28515625" style="6" customWidth="1"/>
    <col min="12513" max="12513" width="36.28515625" style="6" customWidth="1"/>
    <col min="12514" max="12514" width="7.7109375" style="6" customWidth="1"/>
    <col min="12515" max="12515" width="10" style="6" customWidth="1"/>
    <col min="12516" max="12516" width="12.140625" style="6" customWidth="1"/>
    <col min="12517" max="12517" width="11.42578125" style="6" customWidth="1"/>
    <col min="12518" max="12518" width="20.5703125" style="6" customWidth="1"/>
    <col min="12519" max="12519" width="23.42578125" style="6" customWidth="1"/>
    <col min="12520" max="12520" width="16" style="6" customWidth="1"/>
    <col min="12521" max="12527" width="0" style="6" hidden="1" customWidth="1"/>
    <col min="12528" max="12767" width="9" style="6"/>
    <col min="12768" max="12768" width="5.28515625" style="6" customWidth="1"/>
    <col min="12769" max="12769" width="36.28515625" style="6" customWidth="1"/>
    <col min="12770" max="12770" width="7.7109375" style="6" customWidth="1"/>
    <col min="12771" max="12771" width="10" style="6" customWidth="1"/>
    <col min="12772" max="12772" width="12.140625" style="6" customWidth="1"/>
    <col min="12773" max="12773" width="11.42578125" style="6" customWidth="1"/>
    <col min="12774" max="12774" width="20.5703125" style="6" customWidth="1"/>
    <col min="12775" max="12775" width="23.42578125" style="6" customWidth="1"/>
    <col min="12776" max="12776" width="16" style="6" customWidth="1"/>
    <col min="12777" max="12783" width="0" style="6" hidden="1" customWidth="1"/>
    <col min="12784" max="13023" width="9" style="6"/>
    <col min="13024" max="13024" width="5.28515625" style="6" customWidth="1"/>
    <col min="13025" max="13025" width="36.28515625" style="6" customWidth="1"/>
    <col min="13026" max="13026" width="7.7109375" style="6" customWidth="1"/>
    <col min="13027" max="13027" width="10" style="6" customWidth="1"/>
    <col min="13028" max="13028" width="12.140625" style="6" customWidth="1"/>
    <col min="13029" max="13029" width="11.42578125" style="6" customWidth="1"/>
    <col min="13030" max="13030" width="20.5703125" style="6" customWidth="1"/>
    <col min="13031" max="13031" width="23.42578125" style="6" customWidth="1"/>
    <col min="13032" max="13032" width="16" style="6" customWidth="1"/>
    <col min="13033" max="13039" width="0" style="6" hidden="1" customWidth="1"/>
    <col min="13040" max="13279" width="9" style="6"/>
    <col min="13280" max="13280" width="5.28515625" style="6" customWidth="1"/>
    <col min="13281" max="13281" width="36.28515625" style="6" customWidth="1"/>
    <col min="13282" max="13282" width="7.7109375" style="6" customWidth="1"/>
    <col min="13283" max="13283" width="10" style="6" customWidth="1"/>
    <col min="13284" max="13284" width="12.140625" style="6" customWidth="1"/>
    <col min="13285" max="13285" width="11.42578125" style="6" customWidth="1"/>
    <col min="13286" max="13286" width="20.5703125" style="6" customWidth="1"/>
    <col min="13287" max="13287" width="23.42578125" style="6" customWidth="1"/>
    <col min="13288" max="13288" width="16" style="6" customWidth="1"/>
    <col min="13289" max="13295" width="0" style="6" hidden="1" customWidth="1"/>
    <col min="13296" max="13535" width="9" style="6"/>
    <col min="13536" max="13536" width="5.28515625" style="6" customWidth="1"/>
    <col min="13537" max="13537" width="36.28515625" style="6" customWidth="1"/>
    <col min="13538" max="13538" width="7.7109375" style="6" customWidth="1"/>
    <col min="13539" max="13539" width="10" style="6" customWidth="1"/>
    <col min="13540" max="13540" width="12.140625" style="6" customWidth="1"/>
    <col min="13541" max="13541" width="11.42578125" style="6" customWidth="1"/>
    <col min="13542" max="13542" width="20.5703125" style="6" customWidth="1"/>
    <col min="13543" max="13543" width="23.42578125" style="6" customWidth="1"/>
    <col min="13544" max="13544" width="16" style="6" customWidth="1"/>
    <col min="13545" max="13551" width="0" style="6" hidden="1" customWidth="1"/>
    <col min="13552" max="13791" width="9" style="6"/>
    <col min="13792" max="13792" width="5.28515625" style="6" customWidth="1"/>
    <col min="13793" max="13793" width="36.28515625" style="6" customWidth="1"/>
    <col min="13794" max="13794" width="7.7109375" style="6" customWidth="1"/>
    <col min="13795" max="13795" width="10" style="6" customWidth="1"/>
    <col min="13796" max="13796" width="12.140625" style="6" customWidth="1"/>
    <col min="13797" max="13797" width="11.42578125" style="6" customWidth="1"/>
    <col min="13798" max="13798" width="20.5703125" style="6" customWidth="1"/>
    <col min="13799" max="13799" width="23.42578125" style="6" customWidth="1"/>
    <col min="13800" max="13800" width="16" style="6" customWidth="1"/>
    <col min="13801" max="13807" width="0" style="6" hidden="1" customWidth="1"/>
    <col min="13808" max="14047" width="9" style="6"/>
    <col min="14048" max="14048" width="5.28515625" style="6" customWidth="1"/>
    <col min="14049" max="14049" width="36.28515625" style="6" customWidth="1"/>
    <col min="14050" max="14050" width="7.7109375" style="6" customWidth="1"/>
    <col min="14051" max="14051" width="10" style="6" customWidth="1"/>
    <col min="14052" max="14052" width="12.140625" style="6" customWidth="1"/>
    <col min="14053" max="14053" width="11.42578125" style="6" customWidth="1"/>
    <col min="14054" max="14054" width="20.5703125" style="6" customWidth="1"/>
    <col min="14055" max="14055" width="23.42578125" style="6" customWidth="1"/>
    <col min="14056" max="14056" width="16" style="6" customWidth="1"/>
    <col min="14057" max="14063" width="0" style="6" hidden="1" customWidth="1"/>
    <col min="14064" max="14303" width="9" style="6"/>
    <col min="14304" max="14304" width="5.28515625" style="6" customWidth="1"/>
    <col min="14305" max="14305" width="36.28515625" style="6" customWidth="1"/>
    <col min="14306" max="14306" width="7.7109375" style="6" customWidth="1"/>
    <col min="14307" max="14307" width="10" style="6" customWidth="1"/>
    <col min="14308" max="14308" width="12.140625" style="6" customWidth="1"/>
    <col min="14309" max="14309" width="11.42578125" style="6" customWidth="1"/>
    <col min="14310" max="14310" width="20.5703125" style="6" customWidth="1"/>
    <col min="14311" max="14311" width="23.42578125" style="6" customWidth="1"/>
    <col min="14312" max="14312" width="16" style="6" customWidth="1"/>
    <col min="14313" max="14319" width="0" style="6" hidden="1" customWidth="1"/>
    <col min="14320" max="14559" width="9" style="6"/>
    <col min="14560" max="14560" width="5.28515625" style="6" customWidth="1"/>
    <col min="14561" max="14561" width="36.28515625" style="6" customWidth="1"/>
    <col min="14562" max="14562" width="7.7109375" style="6" customWidth="1"/>
    <col min="14563" max="14563" width="10" style="6" customWidth="1"/>
    <col min="14564" max="14564" width="12.140625" style="6" customWidth="1"/>
    <col min="14565" max="14565" width="11.42578125" style="6" customWidth="1"/>
    <col min="14566" max="14566" width="20.5703125" style="6" customWidth="1"/>
    <col min="14567" max="14567" width="23.42578125" style="6" customWidth="1"/>
    <col min="14568" max="14568" width="16" style="6" customWidth="1"/>
    <col min="14569" max="14575" width="0" style="6" hidden="1" customWidth="1"/>
    <col min="14576" max="14815" width="9" style="6"/>
    <col min="14816" max="14816" width="5.28515625" style="6" customWidth="1"/>
    <col min="14817" max="14817" width="36.28515625" style="6" customWidth="1"/>
    <col min="14818" max="14818" width="7.7109375" style="6" customWidth="1"/>
    <col min="14819" max="14819" width="10" style="6" customWidth="1"/>
    <col min="14820" max="14820" width="12.140625" style="6" customWidth="1"/>
    <col min="14821" max="14821" width="11.42578125" style="6" customWidth="1"/>
    <col min="14822" max="14822" width="20.5703125" style="6" customWidth="1"/>
    <col min="14823" max="14823" width="23.42578125" style="6" customWidth="1"/>
    <col min="14824" max="14824" width="16" style="6" customWidth="1"/>
    <col min="14825" max="14831" width="0" style="6" hidden="1" customWidth="1"/>
    <col min="14832" max="15071" width="9" style="6"/>
    <col min="15072" max="15072" width="5.28515625" style="6" customWidth="1"/>
    <col min="15073" max="15073" width="36.28515625" style="6" customWidth="1"/>
    <col min="15074" max="15074" width="7.7109375" style="6" customWidth="1"/>
    <col min="15075" max="15075" width="10" style="6" customWidth="1"/>
    <col min="15076" max="15076" width="12.140625" style="6" customWidth="1"/>
    <col min="15077" max="15077" width="11.42578125" style="6" customWidth="1"/>
    <col min="15078" max="15078" width="20.5703125" style="6" customWidth="1"/>
    <col min="15079" max="15079" width="23.42578125" style="6" customWidth="1"/>
    <col min="15080" max="15080" width="16" style="6" customWidth="1"/>
    <col min="15081" max="15087" width="0" style="6" hidden="1" customWidth="1"/>
    <col min="15088" max="15327" width="9" style="6"/>
    <col min="15328" max="15328" width="5.28515625" style="6" customWidth="1"/>
    <col min="15329" max="15329" width="36.28515625" style="6" customWidth="1"/>
    <col min="15330" max="15330" width="7.7109375" style="6" customWidth="1"/>
    <col min="15331" max="15331" width="10" style="6" customWidth="1"/>
    <col min="15332" max="15332" width="12.140625" style="6" customWidth="1"/>
    <col min="15333" max="15333" width="11.42578125" style="6" customWidth="1"/>
    <col min="15334" max="15334" width="20.5703125" style="6" customWidth="1"/>
    <col min="15335" max="15335" width="23.42578125" style="6" customWidth="1"/>
    <col min="15336" max="15336" width="16" style="6" customWidth="1"/>
    <col min="15337" max="15343" width="0" style="6" hidden="1" customWidth="1"/>
    <col min="15344" max="15583" width="9" style="6"/>
    <col min="15584" max="15584" width="5.28515625" style="6" customWidth="1"/>
    <col min="15585" max="15585" width="36.28515625" style="6" customWidth="1"/>
    <col min="15586" max="15586" width="7.7109375" style="6" customWidth="1"/>
    <col min="15587" max="15587" width="10" style="6" customWidth="1"/>
    <col min="15588" max="15588" width="12.140625" style="6" customWidth="1"/>
    <col min="15589" max="15589" width="11.42578125" style="6" customWidth="1"/>
    <col min="15590" max="15590" width="20.5703125" style="6" customWidth="1"/>
    <col min="15591" max="15591" width="23.42578125" style="6" customWidth="1"/>
    <col min="15592" max="15592" width="16" style="6" customWidth="1"/>
    <col min="15593" max="15599" width="0" style="6" hidden="1" customWidth="1"/>
    <col min="15600" max="15839" width="9" style="6"/>
    <col min="15840" max="15840" width="5.28515625" style="6" customWidth="1"/>
    <col min="15841" max="15841" width="36.28515625" style="6" customWidth="1"/>
    <col min="15842" max="15842" width="7.7109375" style="6" customWidth="1"/>
    <col min="15843" max="15843" width="10" style="6" customWidth="1"/>
    <col min="15844" max="15844" width="12.140625" style="6" customWidth="1"/>
    <col min="15845" max="15845" width="11.42578125" style="6" customWidth="1"/>
    <col min="15846" max="15846" width="20.5703125" style="6" customWidth="1"/>
    <col min="15847" max="15847" width="23.42578125" style="6" customWidth="1"/>
    <col min="15848" max="15848" width="16" style="6" customWidth="1"/>
    <col min="15849" max="15855" width="0" style="6" hidden="1" customWidth="1"/>
    <col min="15856" max="16095" width="9" style="6"/>
    <col min="16096" max="16096" width="5.28515625" style="6" customWidth="1"/>
    <col min="16097" max="16097" width="36.28515625" style="6" customWidth="1"/>
    <col min="16098" max="16098" width="7.7109375" style="6" customWidth="1"/>
    <col min="16099" max="16099" width="10" style="6" customWidth="1"/>
    <col min="16100" max="16100" width="12.140625" style="6" customWidth="1"/>
    <col min="16101" max="16101" width="11.42578125" style="6" customWidth="1"/>
    <col min="16102" max="16102" width="20.5703125" style="6" customWidth="1"/>
    <col min="16103" max="16103" width="23.42578125" style="6" customWidth="1"/>
    <col min="16104" max="16104" width="16" style="6" customWidth="1"/>
    <col min="16105" max="16111" width="0" style="6" hidden="1" customWidth="1"/>
    <col min="16112" max="16354" width="9" style="6"/>
    <col min="16355" max="16384" width="9" style="6" customWidth="1"/>
  </cols>
  <sheetData>
    <row r="1" spans="1:17" ht="32.25" customHeight="1" x14ac:dyDescent="0.2">
      <c r="H1" s="179"/>
      <c r="I1" s="179"/>
    </row>
    <row r="2" spans="1:17" ht="9.75" customHeight="1" x14ac:dyDescent="0.3">
      <c r="A2" s="180"/>
      <c r="B2" s="180"/>
      <c r="C2" s="180"/>
      <c r="D2" s="180"/>
      <c r="E2" s="180"/>
      <c r="F2" s="180"/>
      <c r="G2" s="180"/>
      <c r="H2" s="180"/>
      <c r="I2" s="180"/>
    </row>
    <row r="3" spans="1:17" ht="22.5" x14ac:dyDescent="0.25">
      <c r="A3" s="181" t="s">
        <v>159</v>
      </c>
      <c r="B3" s="181"/>
      <c r="C3" s="181"/>
      <c r="D3" s="181"/>
      <c r="E3" s="181"/>
      <c r="F3" s="181"/>
      <c r="G3" s="181"/>
      <c r="H3" s="181"/>
      <c r="I3" s="181"/>
    </row>
    <row r="4" spans="1:17" ht="13.5" customHeight="1" x14ac:dyDescent="0.25">
      <c r="A4" s="19"/>
      <c r="B4" s="19"/>
      <c r="C4" s="19"/>
      <c r="D4" s="19"/>
      <c r="E4" s="19"/>
      <c r="F4" s="19"/>
      <c r="G4" s="19"/>
      <c r="H4" s="19"/>
      <c r="I4" s="37"/>
    </row>
    <row r="5" spans="1:17" ht="20.25" x14ac:dyDescent="0.3">
      <c r="A5" s="182" t="s">
        <v>460</v>
      </c>
      <c r="B5" s="182"/>
      <c r="C5" s="182"/>
      <c r="D5" s="182"/>
      <c r="E5" s="182"/>
      <c r="F5" s="182"/>
      <c r="G5" s="182"/>
      <c r="H5" s="182"/>
      <c r="I5" s="182"/>
    </row>
    <row r="6" spans="1:17" ht="18.75" customHeight="1" x14ac:dyDescent="0.3">
      <c r="A6" s="183"/>
      <c r="B6" s="183"/>
      <c r="C6" s="20"/>
      <c r="D6" s="10"/>
      <c r="E6" s="10"/>
      <c r="F6" s="10"/>
    </row>
    <row r="7" spans="1:17" x14ac:dyDescent="0.25">
      <c r="A7" s="8"/>
      <c r="B7" s="11"/>
      <c r="C7" s="11"/>
      <c r="D7" s="11"/>
      <c r="E7" s="12"/>
      <c r="F7" s="11"/>
    </row>
    <row r="8" spans="1:17" ht="37.5" customHeight="1" x14ac:dyDescent="0.25">
      <c r="A8" s="58" t="s">
        <v>160</v>
      </c>
      <c r="B8" s="185" t="s">
        <v>3</v>
      </c>
      <c r="C8" s="185" t="s">
        <v>5</v>
      </c>
      <c r="D8" s="185" t="s">
        <v>4</v>
      </c>
      <c r="E8" s="185" t="s">
        <v>459</v>
      </c>
      <c r="F8" s="185" t="s">
        <v>6</v>
      </c>
      <c r="G8" s="184" t="s">
        <v>0</v>
      </c>
      <c r="H8" s="184" t="s">
        <v>1</v>
      </c>
      <c r="I8" s="184" t="s">
        <v>2</v>
      </c>
    </row>
    <row r="9" spans="1:17" ht="25.5" customHeight="1" x14ac:dyDescent="0.25">
      <c r="A9" s="58"/>
      <c r="B9" s="185"/>
      <c r="C9" s="185"/>
      <c r="D9" s="185"/>
      <c r="E9" s="185"/>
      <c r="F9" s="185"/>
      <c r="G9" s="184"/>
      <c r="H9" s="184"/>
      <c r="I9" s="184"/>
    </row>
    <row r="10" spans="1:17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1">
        <v>6</v>
      </c>
      <c r="G10" s="13">
        <v>7</v>
      </c>
      <c r="H10" s="13">
        <v>8</v>
      </c>
      <c r="I10" s="13">
        <v>9</v>
      </c>
    </row>
    <row r="11" spans="1:17" x14ac:dyDescent="0.25">
      <c r="A11" s="9"/>
      <c r="B11" s="22"/>
      <c r="C11" s="14"/>
      <c r="D11" s="21"/>
      <c r="E11" s="21"/>
      <c r="F11" s="15"/>
      <c r="G11" s="7"/>
      <c r="H11" s="7"/>
      <c r="I11" s="7"/>
    </row>
    <row r="12" spans="1:17" ht="21" customHeight="1" x14ac:dyDescent="0.25">
      <c r="A12" s="186" t="s">
        <v>7</v>
      </c>
      <c r="B12" s="186"/>
      <c r="C12" s="186"/>
      <c r="D12" s="186"/>
      <c r="E12" s="186"/>
      <c r="F12" s="186"/>
      <c r="G12" s="186"/>
      <c r="H12" s="38"/>
      <c r="I12" s="39"/>
    </row>
    <row r="13" spans="1:17" ht="21" customHeight="1" x14ac:dyDescent="0.25">
      <c r="A13" s="187" t="s">
        <v>161</v>
      </c>
      <c r="B13" s="187"/>
      <c r="C13" s="52"/>
      <c r="D13" s="52"/>
      <c r="E13" s="52"/>
      <c r="F13" s="52"/>
      <c r="G13" s="52"/>
      <c r="H13" s="52"/>
      <c r="I13" s="52"/>
      <c r="J13" s="76"/>
      <c r="K13" s="76"/>
      <c r="L13" s="76"/>
      <c r="M13" s="76"/>
      <c r="N13" s="76"/>
      <c r="O13" s="76"/>
      <c r="P13" s="76"/>
      <c r="Q13" s="76"/>
    </row>
    <row r="14" spans="1:17" ht="32.25" customHeight="1" x14ac:dyDescent="0.25">
      <c r="A14" s="59">
        <v>1</v>
      </c>
      <c r="B14" s="60" t="s">
        <v>308</v>
      </c>
      <c r="C14" s="61">
        <v>3.45</v>
      </c>
      <c r="D14" s="62">
        <v>42814</v>
      </c>
      <c r="E14" s="62" t="s">
        <v>325</v>
      </c>
      <c r="F14" s="63">
        <v>0.28000000000000003</v>
      </c>
      <c r="G14" s="64" t="s">
        <v>9</v>
      </c>
      <c r="H14" s="64" t="s">
        <v>309</v>
      </c>
      <c r="I14" s="64" t="s">
        <v>8</v>
      </c>
      <c r="J14" s="77"/>
      <c r="K14" s="78"/>
      <c r="L14" s="79"/>
      <c r="M14" s="78"/>
      <c r="N14" s="78"/>
      <c r="O14" s="78"/>
      <c r="P14" s="78"/>
      <c r="Q14" s="76"/>
    </row>
    <row r="15" spans="1:17" ht="30" x14ac:dyDescent="0.25">
      <c r="A15" s="59">
        <v>2</v>
      </c>
      <c r="B15" s="60" t="s">
        <v>310</v>
      </c>
      <c r="C15" s="61">
        <v>0.5</v>
      </c>
      <c r="D15" s="62">
        <v>42820</v>
      </c>
      <c r="E15" s="62" t="s">
        <v>325</v>
      </c>
      <c r="F15" s="63">
        <v>0.24</v>
      </c>
      <c r="G15" s="64" t="s">
        <v>9</v>
      </c>
      <c r="H15" s="64" t="s">
        <v>309</v>
      </c>
      <c r="I15" s="65" t="s">
        <v>8</v>
      </c>
      <c r="J15" s="77"/>
      <c r="K15" s="78"/>
      <c r="L15" s="79"/>
      <c r="M15" s="78"/>
      <c r="N15" s="78"/>
      <c r="O15" s="78"/>
      <c r="P15" s="78"/>
      <c r="Q15" s="76"/>
    </row>
    <row r="16" spans="1:17" ht="30" x14ac:dyDescent="0.25">
      <c r="A16" s="59">
        <v>3</v>
      </c>
      <c r="B16" s="60" t="s">
        <v>311</v>
      </c>
      <c r="C16" s="66">
        <v>0.35</v>
      </c>
      <c r="D16" s="189" t="s">
        <v>312</v>
      </c>
      <c r="E16" s="62" t="s">
        <v>325</v>
      </c>
      <c r="F16" s="63">
        <v>0</v>
      </c>
      <c r="G16" s="64" t="s">
        <v>9</v>
      </c>
      <c r="H16" s="64" t="s">
        <v>309</v>
      </c>
      <c r="I16" s="64" t="s">
        <v>8</v>
      </c>
      <c r="J16" s="77"/>
      <c r="K16" s="78"/>
      <c r="L16" s="79"/>
      <c r="M16" s="78"/>
      <c r="N16" s="78"/>
      <c r="O16" s="78"/>
      <c r="P16" s="78"/>
      <c r="Q16" s="76"/>
    </row>
    <row r="17" spans="1:17" ht="39" customHeight="1" x14ac:dyDescent="0.25">
      <c r="A17" s="59">
        <v>4</v>
      </c>
      <c r="B17" s="67" t="s">
        <v>313</v>
      </c>
      <c r="C17" s="61">
        <v>0.246</v>
      </c>
      <c r="D17" s="189" t="s">
        <v>312</v>
      </c>
      <c r="E17" s="62" t="s">
        <v>325</v>
      </c>
      <c r="F17" s="63">
        <v>0</v>
      </c>
      <c r="G17" s="64" t="s">
        <v>9</v>
      </c>
      <c r="H17" s="64" t="s">
        <v>309</v>
      </c>
      <c r="I17" s="64" t="s">
        <v>8</v>
      </c>
      <c r="J17" s="77"/>
      <c r="K17" s="78"/>
      <c r="L17" s="79"/>
      <c r="M17" s="78"/>
      <c r="N17" s="78"/>
      <c r="O17" s="78"/>
      <c r="P17" s="78"/>
      <c r="Q17" s="76"/>
    </row>
    <row r="18" spans="1:17" ht="30" x14ac:dyDescent="0.25">
      <c r="A18" s="59">
        <v>5</v>
      </c>
      <c r="B18" s="60" t="s">
        <v>314</v>
      </c>
      <c r="C18" s="66">
        <v>0.45</v>
      </c>
      <c r="D18" s="62">
        <v>42834</v>
      </c>
      <c r="E18" s="62" t="s">
        <v>325</v>
      </c>
      <c r="F18" s="63">
        <v>0.02</v>
      </c>
      <c r="G18" s="64" t="s">
        <v>9</v>
      </c>
      <c r="H18" s="64" t="s">
        <v>309</v>
      </c>
      <c r="I18" s="64" t="s">
        <v>8</v>
      </c>
      <c r="J18" s="77"/>
      <c r="K18" s="78"/>
      <c r="L18" s="79"/>
      <c r="M18" s="78"/>
      <c r="N18" s="78"/>
      <c r="O18" s="78"/>
      <c r="P18" s="78"/>
      <c r="Q18" s="76"/>
    </row>
    <row r="19" spans="1:17" ht="30" customHeight="1" x14ac:dyDescent="0.25">
      <c r="A19" s="59">
        <v>6</v>
      </c>
      <c r="B19" s="60" t="s">
        <v>315</v>
      </c>
      <c r="C19" s="61">
        <v>0.98</v>
      </c>
      <c r="D19" s="189" t="s">
        <v>312</v>
      </c>
      <c r="E19" s="62" t="s">
        <v>325</v>
      </c>
      <c r="F19" s="63">
        <v>0</v>
      </c>
      <c r="G19" s="64" t="s">
        <v>9</v>
      </c>
      <c r="H19" s="64" t="s">
        <v>309</v>
      </c>
      <c r="I19" s="64" t="s">
        <v>8</v>
      </c>
      <c r="J19" s="77"/>
      <c r="K19" s="78"/>
      <c r="L19" s="79"/>
      <c r="M19" s="78"/>
      <c r="N19" s="78"/>
      <c r="O19" s="78"/>
      <c r="P19" s="78"/>
      <c r="Q19" s="76"/>
    </row>
    <row r="20" spans="1:17" ht="30" x14ac:dyDescent="0.25">
      <c r="A20" s="59">
        <v>7</v>
      </c>
      <c r="B20" s="22" t="s">
        <v>316</v>
      </c>
      <c r="C20" s="66">
        <v>0.999</v>
      </c>
      <c r="D20" s="189" t="s">
        <v>312</v>
      </c>
      <c r="E20" s="62" t="s">
        <v>325</v>
      </c>
      <c r="F20" s="63">
        <v>0</v>
      </c>
      <c r="G20" s="64" t="s">
        <v>9</v>
      </c>
      <c r="H20" s="64" t="s">
        <v>309</v>
      </c>
      <c r="I20" s="64" t="s">
        <v>8</v>
      </c>
      <c r="J20" s="77"/>
      <c r="K20" s="78"/>
      <c r="L20" s="79"/>
      <c r="M20" s="78"/>
      <c r="N20" s="78"/>
      <c r="O20" s="78"/>
      <c r="P20" s="78"/>
      <c r="Q20" s="76"/>
    </row>
    <row r="21" spans="1:17" ht="30" x14ac:dyDescent="0.25">
      <c r="A21" s="59">
        <v>8</v>
      </c>
      <c r="B21" s="60" t="s">
        <v>317</v>
      </c>
      <c r="C21" s="61">
        <v>1.17</v>
      </c>
      <c r="D21" s="189" t="s">
        <v>312</v>
      </c>
      <c r="E21" s="62" t="s">
        <v>325</v>
      </c>
      <c r="F21" s="63">
        <v>0</v>
      </c>
      <c r="G21" s="64" t="s">
        <v>9</v>
      </c>
      <c r="H21" s="64" t="s">
        <v>309</v>
      </c>
      <c r="I21" s="64" t="s">
        <v>8</v>
      </c>
      <c r="J21" s="77"/>
      <c r="K21" s="78"/>
      <c r="L21" s="79"/>
      <c r="M21" s="78"/>
      <c r="N21" s="78"/>
      <c r="O21" s="78"/>
      <c r="P21" s="78"/>
      <c r="Q21" s="76"/>
    </row>
    <row r="22" spans="1:17" ht="30" x14ac:dyDescent="0.25">
      <c r="A22" s="59">
        <v>9</v>
      </c>
      <c r="B22" s="22" t="s">
        <v>318</v>
      </c>
      <c r="C22" s="66">
        <v>0.22</v>
      </c>
      <c r="D22" s="189" t="s">
        <v>312</v>
      </c>
      <c r="E22" s="62" t="s">
        <v>325</v>
      </c>
      <c r="F22" s="63">
        <v>0</v>
      </c>
      <c r="G22" s="64" t="s">
        <v>9</v>
      </c>
      <c r="H22" s="64" t="s">
        <v>309</v>
      </c>
      <c r="I22" s="64" t="s">
        <v>8</v>
      </c>
      <c r="J22" s="77"/>
      <c r="K22" s="78"/>
      <c r="L22" s="79"/>
      <c r="M22" s="78"/>
      <c r="N22" s="78"/>
      <c r="O22" s="78"/>
      <c r="P22" s="78"/>
      <c r="Q22" s="76"/>
    </row>
    <row r="23" spans="1:17" ht="30" x14ac:dyDescent="0.25">
      <c r="A23" s="59">
        <v>10</v>
      </c>
      <c r="B23" s="22" t="s">
        <v>319</v>
      </c>
      <c r="C23" s="61">
        <v>1.1000000000000001</v>
      </c>
      <c r="D23" s="189" t="s">
        <v>312</v>
      </c>
      <c r="E23" s="62" t="s">
        <v>325</v>
      </c>
      <c r="F23" s="63">
        <v>0</v>
      </c>
      <c r="G23" s="64" t="s">
        <v>320</v>
      </c>
      <c r="H23" s="64" t="s">
        <v>309</v>
      </c>
      <c r="I23" s="64" t="s">
        <v>8</v>
      </c>
      <c r="J23" s="77"/>
      <c r="K23" s="78"/>
      <c r="L23" s="79"/>
      <c r="M23" s="78"/>
      <c r="N23" s="78"/>
      <c r="O23" s="78"/>
      <c r="P23" s="78"/>
      <c r="Q23" s="76"/>
    </row>
    <row r="24" spans="1:17" ht="30" x14ac:dyDescent="0.25">
      <c r="A24" s="59">
        <v>11</v>
      </c>
      <c r="B24" s="22" t="s">
        <v>321</v>
      </c>
      <c r="C24" s="61">
        <v>1.125</v>
      </c>
      <c r="D24" s="189" t="s">
        <v>312</v>
      </c>
      <c r="E24" s="62" t="s">
        <v>325</v>
      </c>
      <c r="F24" s="63">
        <v>0</v>
      </c>
      <c r="G24" s="64" t="s">
        <v>320</v>
      </c>
      <c r="H24" s="64" t="s">
        <v>309</v>
      </c>
      <c r="I24" s="64" t="s">
        <v>8</v>
      </c>
      <c r="J24" s="77"/>
      <c r="K24" s="78"/>
      <c r="L24" s="79"/>
      <c r="M24" s="78"/>
      <c r="N24" s="78"/>
      <c r="O24" s="78"/>
      <c r="P24" s="78"/>
      <c r="Q24" s="76"/>
    </row>
    <row r="25" spans="1:17" ht="30" x14ac:dyDescent="0.25">
      <c r="A25" s="59">
        <v>12</v>
      </c>
      <c r="B25" s="60" t="s">
        <v>322</v>
      </c>
      <c r="C25" s="61">
        <v>0.3</v>
      </c>
      <c r="D25" s="189" t="s">
        <v>312</v>
      </c>
      <c r="E25" s="62" t="s">
        <v>325</v>
      </c>
      <c r="F25" s="63">
        <v>0</v>
      </c>
      <c r="G25" s="64" t="s">
        <v>320</v>
      </c>
      <c r="H25" s="64" t="s">
        <v>309</v>
      </c>
      <c r="I25" s="64" t="s">
        <v>8</v>
      </c>
      <c r="J25" s="77"/>
      <c r="K25" s="78"/>
      <c r="L25" s="79"/>
      <c r="M25" s="78"/>
      <c r="N25" s="78"/>
      <c r="O25" s="78"/>
      <c r="P25" s="78"/>
      <c r="Q25" s="76"/>
    </row>
    <row r="26" spans="1:17" ht="45" x14ac:dyDescent="0.25">
      <c r="A26" s="68">
        <v>13</v>
      </c>
      <c r="B26" s="60" t="s">
        <v>461</v>
      </c>
      <c r="C26" s="69">
        <v>0.33700000000000002</v>
      </c>
      <c r="D26" s="190" t="s">
        <v>312</v>
      </c>
      <c r="E26" s="62" t="s">
        <v>325</v>
      </c>
      <c r="F26" s="63">
        <v>0</v>
      </c>
      <c r="G26" s="64" t="s">
        <v>9</v>
      </c>
      <c r="H26" s="64" t="s">
        <v>309</v>
      </c>
      <c r="I26" s="64" t="s">
        <v>8</v>
      </c>
      <c r="J26" s="77"/>
      <c r="K26" s="78"/>
      <c r="L26" s="79"/>
      <c r="M26" s="78"/>
      <c r="N26" s="78"/>
      <c r="O26" s="78"/>
      <c r="P26" s="78"/>
      <c r="Q26" s="76"/>
    </row>
    <row r="27" spans="1:17" ht="30" x14ac:dyDescent="0.25">
      <c r="A27" s="68">
        <v>14</v>
      </c>
      <c r="B27" s="60" t="s">
        <v>462</v>
      </c>
      <c r="C27" s="69">
        <v>3</v>
      </c>
      <c r="D27" s="191" t="s">
        <v>463</v>
      </c>
      <c r="E27" s="191"/>
      <c r="F27" s="191"/>
      <c r="G27" s="64" t="s">
        <v>320</v>
      </c>
      <c r="H27" s="64" t="s">
        <v>309</v>
      </c>
      <c r="I27" s="64" t="s">
        <v>8</v>
      </c>
      <c r="J27" s="77"/>
      <c r="K27" s="78"/>
      <c r="L27" s="79"/>
      <c r="M27" s="78"/>
      <c r="N27" s="78"/>
      <c r="O27" s="78"/>
      <c r="P27" s="78"/>
      <c r="Q27" s="76"/>
    </row>
    <row r="28" spans="1:17" ht="19.5" customHeight="1" x14ac:dyDescent="0.25">
      <c r="A28" s="192" t="s">
        <v>305</v>
      </c>
      <c r="B28" s="192"/>
      <c r="C28" s="61"/>
      <c r="D28" s="189"/>
      <c r="E28" s="62"/>
      <c r="F28" s="63"/>
      <c r="G28" s="64"/>
      <c r="H28" s="64"/>
      <c r="I28" s="64"/>
      <c r="J28" s="77"/>
      <c r="K28" s="78"/>
      <c r="L28" s="79"/>
      <c r="M28" s="78"/>
      <c r="N28" s="78"/>
      <c r="O28" s="78"/>
      <c r="P28" s="78"/>
      <c r="Q28" s="76"/>
    </row>
    <row r="29" spans="1:17" ht="30" x14ac:dyDescent="0.25">
      <c r="A29" s="70">
        <v>15</v>
      </c>
      <c r="B29" s="71" t="s">
        <v>323</v>
      </c>
      <c r="C29" s="72">
        <v>3.75</v>
      </c>
      <c r="D29" s="70" t="s">
        <v>324</v>
      </c>
      <c r="E29" s="72" t="s">
        <v>325</v>
      </c>
      <c r="F29" s="73">
        <v>0</v>
      </c>
      <c r="G29" s="64" t="s">
        <v>10</v>
      </c>
      <c r="H29" s="64" t="s">
        <v>162</v>
      </c>
      <c r="I29" s="64" t="s">
        <v>8</v>
      </c>
      <c r="J29" s="77"/>
      <c r="K29" s="78"/>
      <c r="L29" s="79"/>
      <c r="M29" s="78"/>
      <c r="N29" s="78"/>
      <c r="O29" s="78"/>
      <c r="P29" s="78"/>
      <c r="Q29" s="76"/>
    </row>
    <row r="30" spans="1:17" ht="30" x14ac:dyDescent="0.25">
      <c r="A30" s="70">
        <v>16</v>
      </c>
      <c r="B30" s="71" t="s">
        <v>326</v>
      </c>
      <c r="C30" s="72">
        <v>0.99</v>
      </c>
      <c r="D30" s="70" t="s">
        <v>327</v>
      </c>
      <c r="E30" s="72" t="s">
        <v>325</v>
      </c>
      <c r="F30" s="73">
        <v>0.05</v>
      </c>
      <c r="G30" s="64" t="s">
        <v>11</v>
      </c>
      <c r="H30" s="64" t="s">
        <v>162</v>
      </c>
      <c r="I30" s="64" t="s">
        <v>8</v>
      </c>
      <c r="J30" s="77"/>
      <c r="K30" s="78"/>
      <c r="L30" s="79"/>
      <c r="M30" s="78"/>
      <c r="N30" s="78"/>
      <c r="O30" s="78"/>
      <c r="P30" s="78"/>
      <c r="Q30" s="76"/>
    </row>
    <row r="31" spans="1:17" ht="30" x14ac:dyDescent="0.25">
      <c r="A31" s="70">
        <v>17</v>
      </c>
      <c r="B31" s="74" t="s">
        <v>328</v>
      </c>
      <c r="C31" s="72">
        <v>1.85</v>
      </c>
      <c r="D31" s="70" t="s">
        <v>327</v>
      </c>
      <c r="E31" s="72" t="s">
        <v>325</v>
      </c>
      <c r="F31" s="75">
        <v>0.2</v>
      </c>
      <c r="G31" s="64" t="s">
        <v>10</v>
      </c>
      <c r="H31" s="64" t="s">
        <v>162</v>
      </c>
      <c r="I31" s="64" t="s">
        <v>8</v>
      </c>
      <c r="J31" s="77"/>
      <c r="K31" s="78"/>
      <c r="L31" s="79"/>
      <c r="M31" s="78"/>
      <c r="N31" s="78"/>
      <c r="O31" s="78"/>
      <c r="P31" s="78"/>
      <c r="Q31" s="76"/>
    </row>
    <row r="32" spans="1:17" ht="30" x14ac:dyDescent="0.25">
      <c r="A32" s="70">
        <v>18</v>
      </c>
      <c r="B32" s="71" t="s">
        <v>329</v>
      </c>
      <c r="C32" s="72">
        <v>0.51700000000000002</v>
      </c>
      <c r="D32" s="70" t="s">
        <v>330</v>
      </c>
      <c r="E32" s="72" t="s">
        <v>325</v>
      </c>
      <c r="F32" s="73">
        <v>0.1</v>
      </c>
      <c r="G32" s="64" t="s">
        <v>11</v>
      </c>
      <c r="H32" s="64" t="s">
        <v>162</v>
      </c>
      <c r="I32" s="64" t="s">
        <v>8</v>
      </c>
      <c r="J32" s="77"/>
      <c r="K32" s="78"/>
      <c r="L32" s="79"/>
      <c r="M32" s="78"/>
      <c r="N32" s="78"/>
      <c r="O32" s="78"/>
      <c r="P32" s="78"/>
      <c r="Q32" s="76"/>
    </row>
    <row r="33" spans="1:17" ht="30" x14ac:dyDescent="0.25">
      <c r="A33" s="70">
        <v>19</v>
      </c>
      <c r="B33" s="71" t="s">
        <v>331</v>
      </c>
      <c r="C33" s="72">
        <v>0.3</v>
      </c>
      <c r="D33" s="70" t="s">
        <v>330</v>
      </c>
      <c r="E33" s="72" t="s">
        <v>325</v>
      </c>
      <c r="F33" s="73">
        <v>0.15</v>
      </c>
      <c r="G33" s="64" t="s">
        <v>11</v>
      </c>
      <c r="H33" s="64" t="s">
        <v>162</v>
      </c>
      <c r="I33" s="64" t="s">
        <v>8</v>
      </c>
      <c r="J33" s="77"/>
      <c r="K33" s="78"/>
      <c r="L33" s="79"/>
      <c r="M33" s="78"/>
      <c r="N33" s="78"/>
      <c r="O33" s="78"/>
      <c r="P33" s="78"/>
      <c r="Q33" s="76"/>
    </row>
    <row r="34" spans="1:17" ht="30" x14ac:dyDescent="0.25">
      <c r="A34" s="70">
        <v>20</v>
      </c>
      <c r="B34" s="71" t="s">
        <v>464</v>
      </c>
      <c r="C34" s="72">
        <v>4.2</v>
      </c>
      <c r="D34" s="70" t="s">
        <v>330</v>
      </c>
      <c r="E34" s="72" t="s">
        <v>325</v>
      </c>
      <c r="F34" s="73">
        <v>0.2</v>
      </c>
      <c r="G34" s="64" t="s">
        <v>11</v>
      </c>
      <c r="H34" s="64" t="s">
        <v>162</v>
      </c>
      <c r="I34" s="64" t="s">
        <v>8</v>
      </c>
      <c r="J34" s="77"/>
      <c r="K34" s="78"/>
      <c r="L34" s="79"/>
      <c r="M34" s="78"/>
      <c r="N34" s="78"/>
      <c r="O34" s="78"/>
      <c r="P34" s="78"/>
      <c r="Q34" s="76"/>
    </row>
    <row r="35" spans="1:17" ht="30" x14ac:dyDescent="0.25">
      <c r="A35" s="70">
        <v>21</v>
      </c>
      <c r="B35" s="71" t="s">
        <v>332</v>
      </c>
      <c r="C35" s="72">
        <v>0.9</v>
      </c>
      <c r="D35" s="191" t="s">
        <v>463</v>
      </c>
      <c r="E35" s="191"/>
      <c r="F35" s="191"/>
      <c r="G35" s="64" t="s">
        <v>11</v>
      </c>
      <c r="H35" s="64" t="s">
        <v>162</v>
      </c>
      <c r="I35" s="64" t="s">
        <v>8</v>
      </c>
      <c r="J35" s="77"/>
      <c r="K35" s="78"/>
      <c r="L35" s="79"/>
      <c r="M35" s="78"/>
      <c r="N35" s="78"/>
      <c r="O35" s="78"/>
      <c r="P35" s="78"/>
      <c r="Q35" s="76"/>
    </row>
    <row r="36" spans="1:17" ht="30" x14ac:dyDescent="0.25">
      <c r="A36" s="70">
        <v>22</v>
      </c>
      <c r="B36" s="71" t="s">
        <v>333</v>
      </c>
      <c r="C36" s="72">
        <v>4.6849999999999996</v>
      </c>
      <c r="D36" s="191" t="s">
        <v>463</v>
      </c>
      <c r="E36" s="191"/>
      <c r="F36" s="191"/>
      <c r="G36" s="64" t="s">
        <v>10</v>
      </c>
      <c r="H36" s="64" t="s">
        <v>162</v>
      </c>
      <c r="I36" s="64" t="s">
        <v>8</v>
      </c>
      <c r="J36" s="77"/>
      <c r="K36" s="78"/>
      <c r="L36" s="79"/>
      <c r="M36" s="78"/>
      <c r="N36" s="78"/>
      <c r="O36" s="78"/>
      <c r="P36" s="78"/>
      <c r="Q36" s="76"/>
    </row>
    <row r="37" spans="1:17" ht="21" customHeight="1" x14ac:dyDescent="0.25">
      <c r="A37" s="56"/>
      <c r="B37" s="56"/>
      <c r="C37" s="56"/>
      <c r="D37" s="56"/>
      <c r="E37" s="56"/>
      <c r="F37" s="56"/>
      <c r="G37" s="56"/>
      <c r="H37" s="38"/>
      <c r="I37" s="39"/>
      <c r="J37" s="76"/>
      <c r="K37" s="76"/>
      <c r="L37" s="76"/>
      <c r="M37" s="76"/>
      <c r="N37" s="76"/>
      <c r="O37" s="76"/>
      <c r="P37" s="76"/>
      <c r="Q37" s="76"/>
    </row>
    <row r="38" spans="1:17" x14ac:dyDescent="0.25">
      <c r="A38" s="43"/>
      <c r="B38" s="44"/>
      <c r="C38" s="45"/>
      <c r="D38" s="43"/>
      <c r="E38" s="43"/>
      <c r="F38" s="46"/>
      <c r="G38" s="42"/>
      <c r="H38" s="42"/>
      <c r="I38" s="42"/>
      <c r="J38" s="76"/>
      <c r="K38" s="76"/>
      <c r="L38" s="76"/>
      <c r="M38" s="76"/>
      <c r="N38" s="76"/>
      <c r="O38" s="76"/>
      <c r="P38" s="76"/>
      <c r="Q38" s="76"/>
    </row>
    <row r="39" spans="1:17" ht="25.5" customHeight="1" x14ac:dyDescent="0.25">
      <c r="A39" s="177" t="s">
        <v>304</v>
      </c>
      <c r="B39" s="177"/>
      <c r="C39" s="177"/>
      <c r="D39" s="177"/>
      <c r="E39" s="177"/>
      <c r="F39" s="177"/>
      <c r="G39" s="177"/>
      <c r="H39" s="177"/>
      <c r="I39" s="177"/>
      <c r="J39" s="76"/>
      <c r="K39" s="76"/>
      <c r="L39" s="76"/>
      <c r="M39" s="76"/>
      <c r="N39" s="76"/>
      <c r="O39" s="76"/>
      <c r="P39" s="76"/>
      <c r="Q39" s="76"/>
    </row>
    <row r="40" spans="1:17" s="8" customFormat="1" x14ac:dyDescent="0.25">
      <c r="A40" s="99" t="s">
        <v>187</v>
      </c>
      <c r="B40" s="114"/>
      <c r="C40" s="115"/>
      <c r="D40" s="9"/>
      <c r="E40" s="9"/>
      <c r="F40" s="9"/>
      <c r="G40" s="116"/>
      <c r="H40" s="116"/>
      <c r="I40" s="116"/>
      <c r="J40" s="106"/>
    </row>
    <row r="41" spans="1:17" s="8" customFormat="1" x14ac:dyDescent="0.25">
      <c r="A41" s="99" t="s">
        <v>188</v>
      </c>
      <c r="B41" s="99"/>
      <c r="C41" s="117"/>
      <c r="D41" s="89"/>
      <c r="E41" s="89"/>
      <c r="F41" s="89"/>
      <c r="G41" s="118"/>
      <c r="H41" s="118"/>
      <c r="I41" s="118"/>
      <c r="J41" s="107"/>
    </row>
    <row r="42" spans="1:17" s="8" customFormat="1" ht="60" x14ac:dyDescent="0.25">
      <c r="A42" s="9">
        <v>1</v>
      </c>
      <c r="B42" s="80" t="s">
        <v>189</v>
      </c>
      <c r="C42" s="81">
        <v>5.6</v>
      </c>
      <c r="D42" s="74" t="s">
        <v>334</v>
      </c>
      <c r="E42" s="72" t="s">
        <v>325</v>
      </c>
      <c r="F42" s="83">
        <v>7.0000000000000007E-2</v>
      </c>
      <c r="G42" s="84" t="s">
        <v>335</v>
      </c>
      <c r="H42" s="84" t="s">
        <v>336</v>
      </c>
      <c r="I42" s="65" t="s">
        <v>337</v>
      </c>
      <c r="J42" s="108"/>
    </row>
    <row r="43" spans="1:17" s="8" customFormat="1" ht="60" x14ac:dyDescent="0.25">
      <c r="A43" s="9">
        <f t="shared" ref="A43:A54" si="0">A42+1</f>
        <v>2</v>
      </c>
      <c r="B43" s="85" t="s">
        <v>12</v>
      </c>
      <c r="C43" s="86">
        <v>0.6</v>
      </c>
      <c r="D43" s="74" t="s">
        <v>334</v>
      </c>
      <c r="E43" s="72" t="s">
        <v>325</v>
      </c>
      <c r="F43" s="83">
        <v>0.05</v>
      </c>
      <c r="G43" s="84" t="s">
        <v>335</v>
      </c>
      <c r="H43" s="87" t="s">
        <v>336</v>
      </c>
      <c r="I43" s="65" t="s">
        <v>337</v>
      </c>
      <c r="J43" s="108"/>
    </row>
    <row r="44" spans="1:17" s="8" customFormat="1" ht="30" x14ac:dyDescent="0.25">
      <c r="A44" s="9">
        <f t="shared" si="0"/>
        <v>3</v>
      </c>
      <c r="B44" s="74" t="s">
        <v>191</v>
      </c>
      <c r="C44" s="88">
        <v>0.91</v>
      </c>
      <c r="D44" s="82" t="s">
        <v>330</v>
      </c>
      <c r="E44" s="72" t="s">
        <v>325</v>
      </c>
      <c r="F44" s="65" t="s">
        <v>419</v>
      </c>
      <c r="G44" s="65" t="s">
        <v>192</v>
      </c>
      <c r="H44" s="65" t="s">
        <v>193</v>
      </c>
      <c r="I44" s="65" t="s">
        <v>337</v>
      </c>
      <c r="J44" s="109"/>
    </row>
    <row r="45" spans="1:17" s="8" customFormat="1" ht="30" x14ac:dyDescent="0.25">
      <c r="A45" s="9">
        <f t="shared" si="0"/>
        <v>4</v>
      </c>
      <c r="B45" s="22" t="s">
        <v>194</v>
      </c>
      <c r="C45" s="81">
        <v>1</v>
      </c>
      <c r="D45" s="82" t="s">
        <v>338</v>
      </c>
      <c r="E45" s="72" t="s">
        <v>325</v>
      </c>
      <c r="F45" s="65" t="s">
        <v>419</v>
      </c>
      <c r="G45" s="65" t="s">
        <v>192</v>
      </c>
      <c r="H45" s="65" t="s">
        <v>193</v>
      </c>
      <c r="I45" s="65" t="s">
        <v>337</v>
      </c>
      <c r="J45" s="109"/>
    </row>
    <row r="46" spans="1:17" s="8" customFormat="1" ht="45" x14ac:dyDescent="0.25">
      <c r="A46" s="9">
        <f t="shared" si="0"/>
        <v>5</v>
      </c>
      <c r="B46" s="85" t="s">
        <v>195</v>
      </c>
      <c r="C46" s="86">
        <v>2.84</v>
      </c>
      <c r="D46" s="74"/>
      <c r="E46" s="82"/>
      <c r="F46" s="87" t="s">
        <v>339</v>
      </c>
      <c r="G46" s="87" t="s">
        <v>192</v>
      </c>
      <c r="H46" s="65" t="s">
        <v>193</v>
      </c>
      <c r="I46" s="65" t="s">
        <v>337</v>
      </c>
      <c r="J46" s="109"/>
    </row>
    <row r="47" spans="1:17" s="8" customFormat="1" ht="45" x14ac:dyDescent="0.25">
      <c r="A47" s="9">
        <f t="shared" si="0"/>
        <v>6</v>
      </c>
      <c r="B47" s="22" t="s">
        <v>196</v>
      </c>
      <c r="C47" s="81">
        <v>2</v>
      </c>
      <c r="D47" s="74"/>
      <c r="E47" s="82"/>
      <c r="F47" s="87" t="s">
        <v>339</v>
      </c>
      <c r="G47" s="84" t="s">
        <v>192</v>
      </c>
      <c r="H47" s="65" t="s">
        <v>193</v>
      </c>
      <c r="I47" s="65" t="s">
        <v>337</v>
      </c>
      <c r="J47" s="109"/>
    </row>
    <row r="48" spans="1:17" s="8" customFormat="1" ht="30" x14ac:dyDescent="0.25">
      <c r="A48" s="9">
        <f t="shared" si="0"/>
        <v>7</v>
      </c>
      <c r="B48" s="80" t="s">
        <v>197</v>
      </c>
      <c r="C48" s="89">
        <v>1.03</v>
      </c>
      <c r="D48" s="82" t="s">
        <v>330</v>
      </c>
      <c r="E48" s="72" t="s">
        <v>325</v>
      </c>
      <c r="F48" s="83">
        <v>0.3</v>
      </c>
      <c r="G48" s="84" t="s">
        <v>192</v>
      </c>
      <c r="H48" s="65" t="s">
        <v>193</v>
      </c>
      <c r="I48" s="65" t="s">
        <v>337</v>
      </c>
      <c r="J48" s="110"/>
    </row>
    <row r="49" spans="1:10" s="8" customFormat="1" ht="30" x14ac:dyDescent="0.25">
      <c r="A49" s="9">
        <f t="shared" si="0"/>
        <v>8</v>
      </c>
      <c r="B49" s="90" t="s">
        <v>198</v>
      </c>
      <c r="C49" s="91">
        <v>1.2</v>
      </c>
      <c r="D49" s="82" t="s">
        <v>340</v>
      </c>
      <c r="E49" s="72" t="s">
        <v>325</v>
      </c>
      <c r="F49" s="65" t="s">
        <v>419</v>
      </c>
      <c r="G49" s="87" t="s">
        <v>192</v>
      </c>
      <c r="H49" s="65" t="s">
        <v>193</v>
      </c>
      <c r="I49" s="65" t="s">
        <v>337</v>
      </c>
      <c r="J49" s="109"/>
    </row>
    <row r="50" spans="1:10" s="8" customFormat="1" ht="30" x14ac:dyDescent="0.25">
      <c r="A50" s="9">
        <f t="shared" si="0"/>
        <v>9</v>
      </c>
      <c r="B50" s="90" t="s">
        <v>199</v>
      </c>
      <c r="C50" s="92">
        <v>1.25</v>
      </c>
      <c r="D50" s="82" t="s">
        <v>465</v>
      </c>
      <c r="E50" s="72" t="s">
        <v>325</v>
      </c>
      <c r="F50" s="65" t="s">
        <v>419</v>
      </c>
      <c r="G50" s="87" t="s">
        <v>192</v>
      </c>
      <c r="H50" s="65" t="s">
        <v>193</v>
      </c>
      <c r="I50" s="65" t="s">
        <v>337</v>
      </c>
      <c r="J50" s="109"/>
    </row>
    <row r="51" spans="1:10" s="8" customFormat="1" ht="45" x14ac:dyDescent="0.25">
      <c r="A51" s="9">
        <f t="shared" si="0"/>
        <v>10</v>
      </c>
      <c r="B51" s="93" t="s">
        <v>200</v>
      </c>
      <c r="C51" s="89">
        <v>2.52</v>
      </c>
      <c r="D51" s="82" t="s">
        <v>341</v>
      </c>
      <c r="E51" s="72" t="s">
        <v>325</v>
      </c>
      <c r="F51" s="65" t="s">
        <v>419</v>
      </c>
      <c r="G51" s="84" t="s">
        <v>201</v>
      </c>
      <c r="H51" s="84" t="s">
        <v>202</v>
      </c>
      <c r="I51" s="65" t="s">
        <v>337</v>
      </c>
      <c r="J51" s="109"/>
    </row>
    <row r="52" spans="1:10" s="8" customFormat="1" ht="45" x14ac:dyDescent="0.25">
      <c r="A52" s="9">
        <f t="shared" si="0"/>
        <v>11</v>
      </c>
      <c r="B52" s="80" t="s">
        <v>203</v>
      </c>
      <c r="C52" s="94">
        <v>1</v>
      </c>
      <c r="D52" s="82"/>
      <c r="E52" s="82"/>
      <c r="F52" s="87" t="s">
        <v>339</v>
      </c>
      <c r="G52" s="84" t="s">
        <v>190</v>
      </c>
      <c r="H52" s="84" t="s">
        <v>336</v>
      </c>
      <c r="I52" s="65" t="s">
        <v>337</v>
      </c>
      <c r="J52" s="109"/>
    </row>
    <row r="53" spans="1:10" s="8" customFormat="1" ht="45" x14ac:dyDescent="0.25">
      <c r="A53" s="9">
        <f t="shared" si="0"/>
        <v>12</v>
      </c>
      <c r="B53" s="22" t="s">
        <v>204</v>
      </c>
      <c r="C53" s="81">
        <v>2.13</v>
      </c>
      <c r="D53" s="82"/>
      <c r="E53" s="82"/>
      <c r="F53" s="87" t="s">
        <v>339</v>
      </c>
      <c r="G53" s="84" t="s">
        <v>201</v>
      </c>
      <c r="H53" s="84" t="s">
        <v>202</v>
      </c>
      <c r="I53" s="65" t="s">
        <v>337</v>
      </c>
      <c r="J53" s="109"/>
    </row>
    <row r="54" spans="1:10" s="8" customFormat="1" ht="45" x14ac:dyDescent="0.25">
      <c r="A54" s="9">
        <f t="shared" si="0"/>
        <v>13</v>
      </c>
      <c r="B54" s="80" t="s">
        <v>205</v>
      </c>
      <c r="C54" s="89">
        <v>1.17</v>
      </c>
      <c r="D54" s="82" t="s">
        <v>342</v>
      </c>
      <c r="E54" s="72" t="s">
        <v>325</v>
      </c>
      <c r="F54" s="83">
        <v>0.08</v>
      </c>
      <c r="G54" s="84" t="s">
        <v>201</v>
      </c>
      <c r="H54" s="84" t="s">
        <v>202</v>
      </c>
      <c r="I54" s="65" t="s">
        <v>337</v>
      </c>
      <c r="J54" s="108"/>
    </row>
    <row r="55" spans="1:10" s="8" customFormat="1" x14ac:dyDescent="0.25">
      <c r="A55" s="99" t="s">
        <v>466</v>
      </c>
      <c r="B55" s="90"/>
      <c r="C55" s="92"/>
      <c r="D55" s="82"/>
      <c r="E55" s="82"/>
      <c r="F55" s="82"/>
      <c r="G55" s="87"/>
      <c r="H55" s="65"/>
      <c r="I55" s="87"/>
      <c r="J55" s="111"/>
    </row>
    <row r="56" spans="1:10" s="8" customFormat="1" x14ac:dyDescent="0.25">
      <c r="A56" s="99" t="s">
        <v>206</v>
      </c>
      <c r="B56" s="90"/>
      <c r="C56" s="92"/>
      <c r="D56" s="82"/>
      <c r="E56" s="82"/>
      <c r="F56" s="82"/>
      <c r="G56" s="87"/>
      <c r="H56" s="65"/>
      <c r="I56" s="87"/>
      <c r="J56" s="111"/>
    </row>
    <row r="57" spans="1:10" s="8" customFormat="1" ht="60" x14ac:dyDescent="0.25">
      <c r="A57" s="9">
        <f>A54+1</f>
        <v>14</v>
      </c>
      <c r="B57" s="85" t="s">
        <v>207</v>
      </c>
      <c r="C57" s="86">
        <v>1.6</v>
      </c>
      <c r="D57" s="74" t="s">
        <v>334</v>
      </c>
      <c r="E57" s="72" t="s">
        <v>325</v>
      </c>
      <c r="F57" s="83">
        <v>0.06</v>
      </c>
      <c r="G57" s="84" t="s">
        <v>335</v>
      </c>
      <c r="H57" s="87" t="s">
        <v>336</v>
      </c>
      <c r="I57" s="65" t="s">
        <v>337</v>
      </c>
      <c r="J57" s="108"/>
    </row>
    <row r="58" spans="1:10" s="8" customFormat="1" ht="45" x14ac:dyDescent="0.25">
      <c r="A58" s="9">
        <f>A57+1</f>
        <v>15</v>
      </c>
      <c r="B58" s="90" t="s">
        <v>13</v>
      </c>
      <c r="C58" s="91">
        <v>0.9</v>
      </c>
      <c r="D58" s="82"/>
      <c r="E58" s="82"/>
      <c r="F58" s="87" t="s">
        <v>339</v>
      </c>
      <c r="G58" s="87" t="s">
        <v>192</v>
      </c>
      <c r="H58" s="65" t="s">
        <v>193</v>
      </c>
      <c r="I58" s="65" t="s">
        <v>337</v>
      </c>
      <c r="J58" s="109"/>
    </row>
    <row r="59" spans="1:10" s="8" customFormat="1" ht="45" x14ac:dyDescent="0.25">
      <c r="A59" s="9">
        <f t="shared" ref="A59:A86" si="1">A58+1</f>
        <v>16</v>
      </c>
      <c r="B59" s="80" t="s">
        <v>208</v>
      </c>
      <c r="C59" s="94">
        <v>1.4</v>
      </c>
      <c r="D59" s="82"/>
      <c r="E59" s="82"/>
      <c r="F59" s="87" t="s">
        <v>339</v>
      </c>
      <c r="G59" s="84" t="s">
        <v>192</v>
      </c>
      <c r="H59" s="65" t="s">
        <v>193</v>
      </c>
      <c r="I59" s="65" t="s">
        <v>337</v>
      </c>
      <c r="J59" s="109"/>
    </row>
    <row r="60" spans="1:10" s="8" customFormat="1" ht="45" x14ac:dyDescent="0.25">
      <c r="A60" s="9">
        <f t="shared" si="1"/>
        <v>17</v>
      </c>
      <c r="B60" s="90" t="s">
        <v>209</v>
      </c>
      <c r="C60" s="92">
        <v>0.45</v>
      </c>
      <c r="D60" s="82"/>
      <c r="E60" s="82"/>
      <c r="F60" s="87" t="s">
        <v>339</v>
      </c>
      <c r="G60" s="87" t="s">
        <v>192</v>
      </c>
      <c r="H60" s="65" t="s">
        <v>193</v>
      </c>
      <c r="I60" s="65" t="s">
        <v>337</v>
      </c>
      <c r="J60" s="109"/>
    </row>
    <row r="61" spans="1:10" s="8" customFormat="1" ht="45" x14ac:dyDescent="0.25">
      <c r="A61" s="9">
        <f t="shared" si="1"/>
        <v>18</v>
      </c>
      <c r="B61" s="80" t="s">
        <v>210</v>
      </c>
      <c r="C61" s="89">
        <v>0.61699999999999999</v>
      </c>
      <c r="D61" s="82"/>
      <c r="E61" s="82"/>
      <c r="F61" s="87" t="s">
        <v>339</v>
      </c>
      <c r="G61" s="84" t="s">
        <v>192</v>
      </c>
      <c r="H61" s="65" t="s">
        <v>193</v>
      </c>
      <c r="I61" s="65" t="s">
        <v>337</v>
      </c>
      <c r="J61" s="109"/>
    </row>
    <row r="62" spans="1:10" s="8" customFormat="1" ht="45" x14ac:dyDescent="0.25">
      <c r="A62" s="9">
        <f t="shared" si="1"/>
        <v>19</v>
      </c>
      <c r="B62" s="93" t="s">
        <v>211</v>
      </c>
      <c r="C62" s="89">
        <v>1.35</v>
      </c>
      <c r="D62" s="82"/>
      <c r="E62" s="82"/>
      <c r="F62" s="87" t="s">
        <v>339</v>
      </c>
      <c r="G62" s="84" t="s">
        <v>192</v>
      </c>
      <c r="H62" s="65" t="s">
        <v>193</v>
      </c>
      <c r="I62" s="65" t="s">
        <v>337</v>
      </c>
      <c r="J62" s="109"/>
    </row>
    <row r="63" spans="1:10" s="8" customFormat="1" ht="45" x14ac:dyDescent="0.25">
      <c r="A63" s="9">
        <f t="shared" si="1"/>
        <v>20</v>
      </c>
      <c r="B63" s="95" t="s">
        <v>212</v>
      </c>
      <c r="C63" s="59">
        <v>0.188</v>
      </c>
      <c r="D63" s="82"/>
      <c r="E63" s="82"/>
      <c r="F63" s="87" t="s">
        <v>339</v>
      </c>
      <c r="G63" s="65" t="s">
        <v>192</v>
      </c>
      <c r="H63" s="65" t="s">
        <v>193</v>
      </c>
      <c r="I63" s="65" t="s">
        <v>337</v>
      </c>
      <c r="J63" s="109"/>
    </row>
    <row r="64" spans="1:10" s="8" customFormat="1" ht="45" x14ac:dyDescent="0.25">
      <c r="A64" s="9">
        <f t="shared" si="1"/>
        <v>21</v>
      </c>
      <c r="B64" s="80" t="s">
        <v>213</v>
      </c>
      <c r="C64" s="94">
        <v>0.3</v>
      </c>
      <c r="D64" s="82"/>
      <c r="E64" s="82"/>
      <c r="F64" s="87" t="s">
        <v>339</v>
      </c>
      <c r="G64" s="84" t="s">
        <v>192</v>
      </c>
      <c r="H64" s="65" t="s">
        <v>193</v>
      </c>
      <c r="I64" s="65" t="s">
        <v>337</v>
      </c>
      <c r="J64" s="109"/>
    </row>
    <row r="65" spans="1:10" s="8" customFormat="1" ht="45" x14ac:dyDescent="0.25">
      <c r="A65" s="9">
        <f t="shared" si="1"/>
        <v>22</v>
      </c>
      <c r="B65" s="74" t="s">
        <v>214</v>
      </c>
      <c r="C65" s="59">
        <v>0.35499999999999998</v>
      </c>
      <c r="D65" s="82"/>
      <c r="E65" s="82"/>
      <c r="F65" s="87" t="s">
        <v>339</v>
      </c>
      <c r="G65" s="65" t="s">
        <v>192</v>
      </c>
      <c r="H65" s="65" t="s">
        <v>193</v>
      </c>
      <c r="I65" s="65" t="s">
        <v>337</v>
      </c>
      <c r="J65" s="109"/>
    </row>
    <row r="66" spans="1:10" s="8" customFormat="1" ht="45" x14ac:dyDescent="0.25">
      <c r="A66" s="9">
        <f t="shared" si="1"/>
        <v>23</v>
      </c>
      <c r="B66" s="93" t="s">
        <v>215</v>
      </c>
      <c r="C66" s="96">
        <v>0.6</v>
      </c>
      <c r="D66" s="82"/>
      <c r="E66" s="82"/>
      <c r="F66" s="87" t="s">
        <v>339</v>
      </c>
      <c r="G66" s="84" t="s">
        <v>192</v>
      </c>
      <c r="H66" s="65" t="s">
        <v>193</v>
      </c>
      <c r="I66" s="65" t="s">
        <v>337</v>
      </c>
      <c r="J66" s="109"/>
    </row>
    <row r="67" spans="1:10" s="8" customFormat="1" ht="45" x14ac:dyDescent="0.25">
      <c r="A67" s="9">
        <f t="shared" si="1"/>
        <v>24</v>
      </c>
      <c r="B67" s="80" t="s">
        <v>14</v>
      </c>
      <c r="C67" s="94">
        <v>0.6</v>
      </c>
      <c r="D67" s="82" t="s">
        <v>343</v>
      </c>
      <c r="E67" s="72" t="s">
        <v>325</v>
      </c>
      <c r="F67" s="65" t="s">
        <v>419</v>
      </c>
      <c r="G67" s="84" t="s">
        <v>201</v>
      </c>
      <c r="H67" s="84" t="s">
        <v>202</v>
      </c>
      <c r="I67" s="65" t="s">
        <v>337</v>
      </c>
      <c r="J67" s="109"/>
    </row>
    <row r="68" spans="1:10" s="8" customFormat="1" ht="45" x14ac:dyDescent="0.25">
      <c r="A68" s="9">
        <f t="shared" si="1"/>
        <v>25</v>
      </c>
      <c r="B68" s="80" t="s">
        <v>216</v>
      </c>
      <c r="C68" s="89">
        <v>0.112</v>
      </c>
      <c r="D68" s="82" t="s">
        <v>343</v>
      </c>
      <c r="E68" s="72" t="s">
        <v>325</v>
      </c>
      <c r="F68" s="65" t="s">
        <v>419</v>
      </c>
      <c r="G68" s="84" t="s">
        <v>201</v>
      </c>
      <c r="H68" s="84" t="s">
        <v>202</v>
      </c>
      <c r="I68" s="65" t="s">
        <v>337</v>
      </c>
      <c r="J68" s="109"/>
    </row>
    <row r="69" spans="1:10" s="8" customFormat="1" ht="45" x14ac:dyDescent="0.25">
      <c r="A69" s="9">
        <f t="shared" si="1"/>
        <v>26</v>
      </c>
      <c r="B69" s="22" t="s">
        <v>217</v>
      </c>
      <c r="C69" s="81">
        <v>2.6</v>
      </c>
      <c r="D69" s="82"/>
      <c r="E69" s="82"/>
      <c r="F69" s="87" t="s">
        <v>339</v>
      </c>
      <c r="G69" s="84" t="s">
        <v>190</v>
      </c>
      <c r="H69" s="84" t="s">
        <v>336</v>
      </c>
      <c r="I69" s="65" t="s">
        <v>337</v>
      </c>
      <c r="J69" s="109"/>
    </row>
    <row r="70" spans="1:10" s="8" customFormat="1" ht="45" x14ac:dyDescent="0.25">
      <c r="A70" s="9">
        <f t="shared" si="1"/>
        <v>27</v>
      </c>
      <c r="B70" s="90" t="s">
        <v>218</v>
      </c>
      <c r="C70" s="91">
        <v>0.6</v>
      </c>
      <c r="D70" s="82" t="s">
        <v>343</v>
      </c>
      <c r="E70" s="72" t="s">
        <v>325</v>
      </c>
      <c r="F70" s="83">
        <v>0.1</v>
      </c>
      <c r="G70" s="84" t="s">
        <v>201</v>
      </c>
      <c r="H70" s="84" t="s">
        <v>202</v>
      </c>
      <c r="I70" s="65" t="s">
        <v>337</v>
      </c>
      <c r="J70" s="111"/>
    </row>
    <row r="71" spans="1:10" s="8" customFormat="1" ht="45" x14ac:dyDescent="0.25">
      <c r="A71" s="9">
        <f t="shared" si="1"/>
        <v>28</v>
      </c>
      <c r="B71" s="93" t="s">
        <v>422</v>
      </c>
      <c r="C71" s="94">
        <v>1.2</v>
      </c>
      <c r="D71" s="82"/>
      <c r="E71" s="82"/>
      <c r="F71" s="83">
        <v>0.05</v>
      </c>
      <c r="G71" s="87" t="s">
        <v>467</v>
      </c>
      <c r="H71" s="84" t="s">
        <v>423</v>
      </c>
      <c r="I71" s="65" t="s">
        <v>337</v>
      </c>
      <c r="J71" s="110"/>
    </row>
    <row r="72" spans="1:10" s="8" customFormat="1" ht="45" x14ac:dyDescent="0.25">
      <c r="A72" s="9">
        <f t="shared" si="1"/>
        <v>29</v>
      </c>
      <c r="B72" s="93" t="s">
        <v>425</v>
      </c>
      <c r="C72" s="94">
        <v>1.06</v>
      </c>
      <c r="D72" s="82"/>
      <c r="E72" s="82"/>
      <c r="F72" s="83">
        <v>0.05</v>
      </c>
      <c r="G72" s="87" t="s">
        <v>467</v>
      </c>
      <c r="H72" s="84" t="s">
        <v>423</v>
      </c>
      <c r="I72" s="65" t="s">
        <v>337</v>
      </c>
      <c r="J72" s="110"/>
    </row>
    <row r="73" spans="1:10" s="8" customFormat="1" ht="45" x14ac:dyDescent="0.25">
      <c r="A73" s="9">
        <f t="shared" si="1"/>
        <v>30</v>
      </c>
      <c r="B73" s="93" t="s">
        <v>426</v>
      </c>
      <c r="C73" s="94">
        <v>0.3</v>
      </c>
      <c r="D73" s="82" t="s">
        <v>427</v>
      </c>
      <c r="E73" s="72" t="s">
        <v>325</v>
      </c>
      <c r="F73" s="83">
        <v>0.9</v>
      </c>
      <c r="G73" s="87" t="s">
        <v>467</v>
      </c>
      <c r="H73" s="84" t="s">
        <v>423</v>
      </c>
      <c r="I73" s="65" t="s">
        <v>337</v>
      </c>
      <c r="J73" s="110"/>
    </row>
    <row r="74" spans="1:10" s="8" customFormat="1" ht="45" x14ac:dyDescent="0.25">
      <c r="A74" s="9">
        <f t="shared" si="1"/>
        <v>31</v>
      </c>
      <c r="B74" s="93" t="s">
        <v>428</v>
      </c>
      <c r="C74" s="94">
        <v>0.36</v>
      </c>
      <c r="D74" s="82"/>
      <c r="E74" s="82"/>
      <c r="F74" s="83">
        <v>0.05</v>
      </c>
      <c r="G74" s="87" t="s">
        <v>467</v>
      </c>
      <c r="H74" s="84" t="s">
        <v>423</v>
      </c>
      <c r="I74" s="65" t="s">
        <v>337</v>
      </c>
      <c r="J74" s="110"/>
    </row>
    <row r="75" spans="1:10" s="8" customFormat="1" ht="45" x14ac:dyDescent="0.25">
      <c r="A75" s="9">
        <f t="shared" si="1"/>
        <v>32</v>
      </c>
      <c r="B75" s="93" t="s">
        <v>429</v>
      </c>
      <c r="C75" s="94">
        <v>1.75</v>
      </c>
      <c r="D75" s="82"/>
      <c r="E75" s="82"/>
      <c r="F75" s="83">
        <v>0.05</v>
      </c>
      <c r="G75" s="87" t="s">
        <v>467</v>
      </c>
      <c r="H75" s="84" t="s">
        <v>423</v>
      </c>
      <c r="I75" s="65" t="s">
        <v>337</v>
      </c>
      <c r="J75" s="110"/>
    </row>
    <row r="76" spans="1:10" s="8" customFormat="1" ht="45" x14ac:dyDescent="0.25">
      <c r="A76" s="9">
        <f t="shared" si="1"/>
        <v>33</v>
      </c>
      <c r="B76" s="93" t="s">
        <v>430</v>
      </c>
      <c r="C76" s="94">
        <v>0.36</v>
      </c>
      <c r="D76" s="82"/>
      <c r="E76" s="82"/>
      <c r="F76" s="83">
        <v>0.05</v>
      </c>
      <c r="G76" s="87" t="s">
        <v>467</v>
      </c>
      <c r="H76" s="84" t="s">
        <v>423</v>
      </c>
      <c r="I76" s="65" t="s">
        <v>337</v>
      </c>
      <c r="J76" s="110"/>
    </row>
    <row r="77" spans="1:10" s="8" customFormat="1" ht="45" x14ac:dyDescent="0.25">
      <c r="A77" s="9">
        <f t="shared" si="1"/>
        <v>34</v>
      </c>
      <c r="B77" s="93" t="s">
        <v>431</v>
      </c>
      <c r="C77" s="94">
        <v>0.86</v>
      </c>
      <c r="D77" s="82"/>
      <c r="E77" s="82"/>
      <c r="F77" s="83">
        <v>0.05</v>
      </c>
      <c r="G77" s="87" t="s">
        <v>467</v>
      </c>
      <c r="H77" s="84" t="s">
        <v>423</v>
      </c>
      <c r="I77" s="65" t="s">
        <v>337</v>
      </c>
      <c r="J77" s="110"/>
    </row>
    <row r="78" spans="1:10" s="8" customFormat="1" ht="45" x14ac:dyDescent="0.25">
      <c r="A78" s="9">
        <f t="shared" si="1"/>
        <v>35</v>
      </c>
      <c r="B78" s="93" t="s">
        <v>432</v>
      </c>
      <c r="C78" s="94">
        <v>0.6</v>
      </c>
      <c r="D78" s="82"/>
      <c r="E78" s="82"/>
      <c r="F78" s="83">
        <v>0.05</v>
      </c>
      <c r="G78" s="87" t="s">
        <v>467</v>
      </c>
      <c r="H78" s="84" t="s">
        <v>423</v>
      </c>
      <c r="I78" s="65" t="s">
        <v>337</v>
      </c>
      <c r="J78" s="110"/>
    </row>
    <row r="79" spans="1:10" s="8" customFormat="1" ht="45" x14ac:dyDescent="0.25">
      <c r="A79" s="9">
        <f t="shared" si="1"/>
        <v>36</v>
      </c>
      <c r="B79" s="93" t="s">
        <v>433</v>
      </c>
      <c r="C79" s="94">
        <v>0.5</v>
      </c>
      <c r="D79" s="82"/>
      <c r="E79" s="82"/>
      <c r="F79" s="83">
        <v>0.05</v>
      </c>
      <c r="G79" s="87" t="s">
        <v>467</v>
      </c>
      <c r="H79" s="84" t="s">
        <v>423</v>
      </c>
      <c r="I79" s="65" t="s">
        <v>337</v>
      </c>
      <c r="J79" s="110"/>
    </row>
    <row r="80" spans="1:10" s="8" customFormat="1" ht="45" x14ac:dyDescent="0.25">
      <c r="A80" s="9">
        <f t="shared" si="1"/>
        <v>37</v>
      </c>
      <c r="B80" s="93" t="s">
        <v>434</v>
      </c>
      <c r="C80" s="94">
        <v>0.33</v>
      </c>
      <c r="D80" s="82"/>
      <c r="E80" s="82"/>
      <c r="F80" s="83">
        <v>0.06</v>
      </c>
      <c r="G80" s="87" t="s">
        <v>467</v>
      </c>
      <c r="H80" s="84" t="s">
        <v>423</v>
      </c>
      <c r="I80" s="65" t="s">
        <v>337</v>
      </c>
      <c r="J80" s="110"/>
    </row>
    <row r="81" spans="1:10" s="8" customFormat="1" ht="45" x14ac:dyDescent="0.25">
      <c r="A81" s="9">
        <f t="shared" si="1"/>
        <v>38</v>
      </c>
      <c r="B81" s="93" t="s">
        <v>435</v>
      </c>
      <c r="C81" s="94">
        <v>0.31</v>
      </c>
      <c r="D81" s="82"/>
      <c r="E81" s="82"/>
      <c r="F81" s="83">
        <v>0.04</v>
      </c>
      <c r="G81" s="87" t="s">
        <v>467</v>
      </c>
      <c r="H81" s="84" t="s">
        <v>423</v>
      </c>
      <c r="I81" s="65" t="s">
        <v>337</v>
      </c>
      <c r="J81" s="110"/>
    </row>
    <row r="82" spans="1:10" s="8" customFormat="1" ht="45" x14ac:dyDescent="0.25">
      <c r="A82" s="9">
        <f t="shared" si="1"/>
        <v>39</v>
      </c>
      <c r="B82" s="93" t="s">
        <v>436</v>
      </c>
      <c r="C82" s="94">
        <v>0.36</v>
      </c>
      <c r="D82" s="82"/>
      <c r="E82" s="82"/>
      <c r="F82" s="83">
        <v>0.05</v>
      </c>
      <c r="G82" s="87" t="s">
        <v>467</v>
      </c>
      <c r="H82" s="84" t="s">
        <v>423</v>
      </c>
      <c r="I82" s="65" t="s">
        <v>337</v>
      </c>
      <c r="J82" s="110"/>
    </row>
    <row r="83" spans="1:10" s="8" customFormat="1" ht="45" x14ac:dyDescent="0.25">
      <c r="A83" s="9">
        <f t="shared" si="1"/>
        <v>40</v>
      </c>
      <c r="B83" s="93" t="s">
        <v>437</v>
      </c>
      <c r="C83" s="94">
        <v>1.1599999999999999</v>
      </c>
      <c r="D83" s="82"/>
      <c r="E83" s="82"/>
      <c r="F83" s="83">
        <v>7.0000000000000007E-2</v>
      </c>
      <c r="G83" s="87" t="s">
        <v>467</v>
      </c>
      <c r="H83" s="84" t="s">
        <v>423</v>
      </c>
      <c r="I83" s="65" t="s">
        <v>337</v>
      </c>
      <c r="J83" s="110"/>
    </row>
    <row r="84" spans="1:10" s="8" customFormat="1" ht="45" x14ac:dyDescent="0.25">
      <c r="A84" s="9">
        <f t="shared" si="1"/>
        <v>41</v>
      </c>
      <c r="B84" s="93" t="s">
        <v>438</v>
      </c>
      <c r="C84" s="94">
        <v>0.93</v>
      </c>
      <c r="D84" s="82"/>
      <c r="E84" s="82"/>
      <c r="F84" s="83">
        <v>0.06</v>
      </c>
      <c r="G84" s="87" t="s">
        <v>467</v>
      </c>
      <c r="H84" s="84" t="s">
        <v>423</v>
      </c>
      <c r="I84" s="65" t="s">
        <v>337</v>
      </c>
      <c r="J84" s="110"/>
    </row>
    <row r="85" spans="1:10" s="8" customFormat="1" ht="45" x14ac:dyDescent="0.25">
      <c r="A85" s="9">
        <f t="shared" si="1"/>
        <v>42</v>
      </c>
      <c r="B85" s="93" t="s">
        <v>444</v>
      </c>
      <c r="C85" s="94">
        <v>0.41</v>
      </c>
      <c r="D85" s="82"/>
      <c r="E85" s="82"/>
      <c r="F85" s="83">
        <v>0.04</v>
      </c>
      <c r="G85" s="87" t="s">
        <v>467</v>
      </c>
      <c r="H85" s="84" t="s">
        <v>423</v>
      </c>
      <c r="I85" s="65" t="s">
        <v>337</v>
      </c>
      <c r="J85" s="110"/>
    </row>
    <row r="86" spans="1:10" s="8" customFormat="1" ht="45" x14ac:dyDescent="0.25">
      <c r="A86" s="9">
        <f t="shared" si="1"/>
        <v>43</v>
      </c>
      <c r="B86" s="93" t="s">
        <v>445</v>
      </c>
      <c r="C86" s="94">
        <v>0.26</v>
      </c>
      <c r="D86" s="82"/>
      <c r="E86" s="82"/>
      <c r="F86" s="83">
        <v>0.05</v>
      </c>
      <c r="G86" s="87" t="s">
        <v>467</v>
      </c>
      <c r="H86" s="84" t="s">
        <v>423</v>
      </c>
      <c r="I86" s="65" t="s">
        <v>337</v>
      </c>
      <c r="J86" s="110"/>
    </row>
    <row r="87" spans="1:10" s="8" customFormat="1" x14ac:dyDescent="0.25">
      <c r="A87" s="99" t="s">
        <v>219</v>
      </c>
      <c r="B87" s="22"/>
      <c r="C87" s="97"/>
      <c r="D87" s="97"/>
      <c r="E87" s="97"/>
      <c r="F87" s="97"/>
      <c r="G87" s="84"/>
      <c r="H87" s="84"/>
      <c r="I87" s="84"/>
      <c r="J87" s="108"/>
    </row>
    <row r="88" spans="1:10" s="8" customFormat="1" x14ac:dyDescent="0.25">
      <c r="A88" s="99" t="s">
        <v>220</v>
      </c>
      <c r="B88" s="22"/>
      <c r="C88" s="97"/>
      <c r="D88" s="97"/>
      <c r="E88" s="97"/>
      <c r="F88" s="97"/>
      <c r="G88" s="84"/>
      <c r="H88" s="84"/>
      <c r="I88" s="84"/>
      <c r="J88" s="108"/>
    </row>
    <row r="89" spans="1:10" s="8" customFormat="1" ht="45" x14ac:dyDescent="0.25">
      <c r="A89" s="9">
        <f>A86+1</f>
        <v>44</v>
      </c>
      <c r="B89" s="22" t="s">
        <v>221</v>
      </c>
      <c r="C89" s="81">
        <v>2</v>
      </c>
      <c r="D89" s="82" t="s">
        <v>324</v>
      </c>
      <c r="E89" s="72" t="s">
        <v>325</v>
      </c>
      <c r="F89" s="65" t="s">
        <v>419</v>
      </c>
      <c r="G89" s="84" t="s">
        <v>201</v>
      </c>
      <c r="H89" s="84" t="s">
        <v>202</v>
      </c>
      <c r="I89" s="65" t="s">
        <v>337</v>
      </c>
      <c r="J89" s="109"/>
    </row>
    <row r="90" spans="1:10" s="8" customFormat="1" ht="45" x14ac:dyDescent="0.25">
      <c r="A90" s="9">
        <f t="shared" ref="A90:A96" si="2">A89+1</f>
        <v>45</v>
      </c>
      <c r="B90" s="65" t="s">
        <v>222</v>
      </c>
      <c r="C90" s="82">
        <v>0.17599999999999999</v>
      </c>
      <c r="D90" s="82" t="s">
        <v>343</v>
      </c>
      <c r="E90" s="72" t="s">
        <v>325</v>
      </c>
      <c r="F90" s="65" t="s">
        <v>419</v>
      </c>
      <c r="G90" s="84" t="s">
        <v>201</v>
      </c>
      <c r="H90" s="84" t="s">
        <v>202</v>
      </c>
      <c r="I90" s="65" t="s">
        <v>337</v>
      </c>
      <c r="J90" s="109"/>
    </row>
    <row r="91" spans="1:10" s="8" customFormat="1" ht="45" x14ac:dyDescent="0.25">
      <c r="A91" s="9">
        <f t="shared" si="2"/>
        <v>46</v>
      </c>
      <c r="B91" s="65" t="s">
        <v>223</v>
      </c>
      <c r="C91" s="82">
        <v>0.214</v>
      </c>
      <c r="D91" s="82" t="s">
        <v>344</v>
      </c>
      <c r="E91" s="72" t="s">
        <v>325</v>
      </c>
      <c r="F91" s="65" t="s">
        <v>419</v>
      </c>
      <c r="G91" s="84" t="s">
        <v>201</v>
      </c>
      <c r="H91" s="84" t="s">
        <v>202</v>
      </c>
      <c r="I91" s="65" t="s">
        <v>337</v>
      </c>
      <c r="J91" s="109"/>
    </row>
    <row r="92" spans="1:10" s="8" customFormat="1" ht="45" x14ac:dyDescent="0.25">
      <c r="A92" s="9">
        <f t="shared" si="2"/>
        <v>47</v>
      </c>
      <c r="B92" s="85" t="s">
        <v>224</v>
      </c>
      <c r="C92" s="98">
        <v>0.13200000000000001</v>
      </c>
      <c r="D92" s="82" t="s">
        <v>345</v>
      </c>
      <c r="E92" s="72" t="s">
        <v>325</v>
      </c>
      <c r="F92" s="65" t="s">
        <v>419</v>
      </c>
      <c r="G92" s="84" t="s">
        <v>201</v>
      </c>
      <c r="H92" s="84" t="s">
        <v>202</v>
      </c>
      <c r="I92" s="65" t="s">
        <v>337</v>
      </c>
      <c r="J92" s="109"/>
    </row>
    <row r="93" spans="1:10" s="8" customFormat="1" ht="30" x14ac:dyDescent="0.25">
      <c r="A93" s="9">
        <f t="shared" si="2"/>
        <v>48</v>
      </c>
      <c r="B93" s="93" t="s">
        <v>447</v>
      </c>
      <c r="C93" s="94">
        <v>2.8940000000000001</v>
      </c>
      <c r="D93" s="82" t="s">
        <v>348</v>
      </c>
      <c r="E93" s="72" t="s">
        <v>325</v>
      </c>
      <c r="F93" s="83">
        <v>0.2</v>
      </c>
      <c r="G93" s="87" t="s">
        <v>468</v>
      </c>
      <c r="H93" s="84" t="s">
        <v>423</v>
      </c>
      <c r="I93" s="65" t="s">
        <v>337</v>
      </c>
      <c r="J93" s="110"/>
    </row>
    <row r="94" spans="1:10" s="8" customFormat="1" ht="45" x14ac:dyDescent="0.25">
      <c r="A94" s="9">
        <f t="shared" si="2"/>
        <v>49</v>
      </c>
      <c r="B94" s="93" t="s">
        <v>450</v>
      </c>
      <c r="C94" s="94">
        <v>0.375</v>
      </c>
      <c r="D94" s="82"/>
      <c r="E94" s="82"/>
      <c r="F94" s="83">
        <v>0.05</v>
      </c>
      <c r="G94" s="87" t="s">
        <v>468</v>
      </c>
      <c r="H94" s="84" t="s">
        <v>423</v>
      </c>
      <c r="I94" s="65" t="s">
        <v>337</v>
      </c>
      <c r="J94" s="110"/>
    </row>
    <row r="95" spans="1:10" s="8" customFormat="1" ht="30" x14ac:dyDescent="0.25">
      <c r="A95" s="9">
        <f t="shared" si="2"/>
        <v>50</v>
      </c>
      <c r="B95" s="93" t="s">
        <v>452</v>
      </c>
      <c r="C95" s="94">
        <v>0.27500000000000002</v>
      </c>
      <c r="D95" s="82"/>
      <c r="E95" s="82"/>
      <c r="F95" s="83">
        <v>0.05</v>
      </c>
      <c r="G95" s="87" t="s">
        <v>468</v>
      </c>
      <c r="H95" s="84" t="s">
        <v>423</v>
      </c>
      <c r="I95" s="65" t="s">
        <v>337</v>
      </c>
      <c r="J95" s="110"/>
    </row>
    <row r="96" spans="1:10" s="8" customFormat="1" ht="30" x14ac:dyDescent="0.25">
      <c r="A96" s="9">
        <f t="shared" si="2"/>
        <v>51</v>
      </c>
      <c r="B96" s="93" t="s">
        <v>454</v>
      </c>
      <c r="C96" s="94">
        <v>1.94</v>
      </c>
      <c r="D96" s="82"/>
      <c r="E96" s="82"/>
      <c r="F96" s="83">
        <v>0.06</v>
      </c>
      <c r="G96" s="87" t="s">
        <v>468</v>
      </c>
      <c r="H96" s="84" t="s">
        <v>423</v>
      </c>
      <c r="I96" s="65" t="s">
        <v>337</v>
      </c>
      <c r="J96" s="110"/>
    </row>
    <row r="97" spans="1:10" s="8" customFormat="1" x14ac:dyDescent="0.25">
      <c r="A97" s="99" t="s">
        <v>225</v>
      </c>
      <c r="B97" s="100"/>
      <c r="C97" s="101"/>
      <c r="D97" s="102"/>
      <c r="E97" s="9"/>
      <c r="F97" s="9"/>
      <c r="G97" s="103"/>
      <c r="H97" s="9"/>
      <c r="I97" s="9"/>
      <c r="J97" s="112"/>
    </row>
    <row r="98" spans="1:10" s="8" customFormat="1" x14ac:dyDescent="0.25">
      <c r="A98" s="99" t="s">
        <v>226</v>
      </c>
      <c r="B98" s="100"/>
      <c r="C98" s="101"/>
      <c r="D98" s="102"/>
      <c r="E98" s="9"/>
      <c r="F98" s="9"/>
      <c r="G98" s="103"/>
      <c r="H98" s="9"/>
      <c r="I98" s="9"/>
      <c r="J98" s="112"/>
    </row>
    <row r="99" spans="1:10" s="8" customFormat="1" ht="45" x14ac:dyDescent="0.25">
      <c r="A99" s="9">
        <f>A96+1</f>
        <v>52</v>
      </c>
      <c r="B99" s="90" t="s">
        <v>15</v>
      </c>
      <c r="C99" s="91">
        <v>1.5</v>
      </c>
      <c r="D99" s="82" t="s">
        <v>342</v>
      </c>
      <c r="E99" s="72" t="s">
        <v>325</v>
      </c>
      <c r="F99" s="83">
        <v>0.15</v>
      </c>
      <c r="G99" s="84" t="s">
        <v>201</v>
      </c>
      <c r="H99" s="84" t="s">
        <v>202</v>
      </c>
      <c r="I99" s="65" t="s">
        <v>337</v>
      </c>
      <c r="J99" s="110"/>
    </row>
    <row r="100" spans="1:10" s="8" customFormat="1" ht="45" x14ac:dyDescent="0.25">
      <c r="A100" s="9">
        <f>A99+1</f>
        <v>53</v>
      </c>
      <c r="B100" s="22" t="s">
        <v>227</v>
      </c>
      <c r="C100" s="97">
        <v>1.75</v>
      </c>
      <c r="D100" s="82" t="s">
        <v>324</v>
      </c>
      <c r="E100" s="72" t="s">
        <v>325</v>
      </c>
      <c r="F100" s="65" t="s">
        <v>419</v>
      </c>
      <c r="G100" s="84" t="s">
        <v>201</v>
      </c>
      <c r="H100" s="84" t="s">
        <v>202</v>
      </c>
      <c r="I100" s="65" t="s">
        <v>337</v>
      </c>
      <c r="J100" s="109"/>
    </row>
    <row r="101" spans="1:10" s="8" customFormat="1" ht="45" x14ac:dyDescent="0.25">
      <c r="A101" s="9">
        <f>A100+1</f>
        <v>54</v>
      </c>
      <c r="B101" s="93" t="s">
        <v>228</v>
      </c>
      <c r="C101" s="94">
        <v>1.5</v>
      </c>
      <c r="D101" s="82"/>
      <c r="E101" s="82"/>
      <c r="F101" s="87" t="s">
        <v>339</v>
      </c>
      <c r="G101" s="84" t="s">
        <v>201</v>
      </c>
      <c r="H101" s="84" t="s">
        <v>202</v>
      </c>
      <c r="I101" s="65" t="s">
        <v>337</v>
      </c>
      <c r="J101" s="109"/>
    </row>
    <row r="102" spans="1:10" s="8" customFormat="1" x14ac:dyDescent="0.25">
      <c r="A102" s="99" t="s">
        <v>229</v>
      </c>
      <c r="B102" s="114"/>
      <c r="C102" s="115"/>
      <c r="D102" s="9"/>
      <c r="E102" s="9"/>
      <c r="F102" s="9"/>
      <c r="G102" s="116"/>
      <c r="H102" s="116"/>
      <c r="I102" s="116"/>
      <c r="J102" s="106"/>
    </row>
    <row r="103" spans="1:10" s="8" customFormat="1" x14ac:dyDescent="0.25">
      <c r="A103" s="99" t="s">
        <v>230</v>
      </c>
      <c r="B103" s="99"/>
      <c r="C103" s="117"/>
      <c r="D103" s="89"/>
      <c r="E103" s="89"/>
      <c r="F103" s="89"/>
      <c r="G103" s="118"/>
      <c r="H103" s="118"/>
      <c r="I103" s="118"/>
      <c r="J103" s="107"/>
    </row>
    <row r="104" spans="1:10" s="8" customFormat="1" x14ac:dyDescent="0.25">
      <c r="A104" s="89"/>
      <c r="B104" s="80"/>
      <c r="C104" s="89"/>
      <c r="D104" s="89"/>
      <c r="E104" s="89"/>
      <c r="F104" s="89"/>
      <c r="G104" s="104"/>
      <c r="H104" s="104"/>
      <c r="I104" s="104"/>
      <c r="J104" s="113"/>
    </row>
    <row r="105" spans="1:10" s="8" customFormat="1" ht="45" x14ac:dyDescent="0.25">
      <c r="A105" s="9">
        <v>55</v>
      </c>
      <c r="B105" s="93" t="s">
        <v>231</v>
      </c>
      <c r="C105" s="89">
        <v>1.25</v>
      </c>
      <c r="D105" s="82" t="s">
        <v>340</v>
      </c>
      <c r="E105" s="72" t="s">
        <v>325</v>
      </c>
      <c r="F105" s="65" t="s">
        <v>419</v>
      </c>
      <c r="G105" s="84" t="s">
        <v>201</v>
      </c>
      <c r="H105" s="84" t="s">
        <v>202</v>
      </c>
      <c r="I105" s="65" t="s">
        <v>337</v>
      </c>
      <c r="J105" s="109"/>
    </row>
    <row r="106" spans="1:10" s="8" customFormat="1" x14ac:dyDescent="0.25">
      <c r="A106" s="119" t="s">
        <v>469</v>
      </c>
      <c r="B106" s="119"/>
      <c r="C106" s="89"/>
      <c r="D106" s="89"/>
      <c r="E106" s="89"/>
      <c r="F106" s="89"/>
      <c r="G106" s="104"/>
      <c r="H106" s="104"/>
      <c r="I106" s="104"/>
      <c r="J106" s="113"/>
    </row>
    <row r="107" spans="1:10" s="8" customFormat="1" x14ac:dyDescent="0.25">
      <c r="A107" s="105" t="s">
        <v>470</v>
      </c>
      <c r="B107" s="105"/>
      <c r="C107" s="89"/>
      <c r="D107" s="89"/>
      <c r="E107" s="89"/>
      <c r="F107" s="89"/>
      <c r="G107" s="104"/>
      <c r="H107" s="104"/>
      <c r="I107" s="104"/>
      <c r="J107" s="113"/>
    </row>
    <row r="108" spans="1:10" s="8" customFormat="1" ht="30" x14ac:dyDescent="0.25">
      <c r="A108" s="9">
        <f>A105+1</f>
        <v>56</v>
      </c>
      <c r="B108" s="93" t="s">
        <v>420</v>
      </c>
      <c r="C108" s="94">
        <v>2</v>
      </c>
      <c r="D108" s="82"/>
      <c r="E108" s="82"/>
      <c r="F108" s="65" t="s">
        <v>419</v>
      </c>
      <c r="G108" s="87" t="s">
        <v>468</v>
      </c>
      <c r="H108" s="84" t="s">
        <v>423</v>
      </c>
      <c r="I108" s="65" t="s">
        <v>337</v>
      </c>
      <c r="J108" s="109"/>
    </row>
    <row r="109" spans="1:10" s="8" customFormat="1" ht="30" x14ac:dyDescent="0.25">
      <c r="A109" s="9">
        <f>A108+1</f>
        <v>57</v>
      </c>
      <c r="B109" s="93" t="s">
        <v>421</v>
      </c>
      <c r="C109" s="94">
        <v>1.2</v>
      </c>
      <c r="D109" s="82"/>
      <c r="E109" s="82"/>
      <c r="F109" s="65" t="s">
        <v>419</v>
      </c>
      <c r="G109" s="87" t="s">
        <v>468</v>
      </c>
      <c r="H109" s="84" t="s">
        <v>423</v>
      </c>
      <c r="I109" s="65" t="s">
        <v>337</v>
      </c>
      <c r="J109" s="109"/>
    </row>
    <row r="110" spans="1:10" s="8" customFormat="1" ht="30" x14ac:dyDescent="0.25">
      <c r="A110" s="9">
        <f>A109+1</f>
        <v>58</v>
      </c>
      <c r="B110" s="93" t="s">
        <v>446</v>
      </c>
      <c r="C110" s="94">
        <v>3.4</v>
      </c>
      <c r="D110" s="82"/>
      <c r="E110" s="82"/>
      <c r="F110" s="65" t="s">
        <v>419</v>
      </c>
      <c r="G110" s="87" t="s">
        <v>468</v>
      </c>
      <c r="H110" s="84" t="s">
        <v>423</v>
      </c>
      <c r="I110" s="65" t="s">
        <v>337</v>
      </c>
      <c r="J110" s="110"/>
    </row>
    <row r="111" spans="1:10" s="8" customFormat="1" ht="30" x14ac:dyDescent="0.25">
      <c r="A111" s="9">
        <f>A110+1</f>
        <v>59</v>
      </c>
      <c r="B111" s="93" t="s">
        <v>447</v>
      </c>
      <c r="C111" s="94">
        <v>2.8940000000000001</v>
      </c>
      <c r="D111" s="82" t="s">
        <v>348</v>
      </c>
      <c r="E111" s="72" t="s">
        <v>325</v>
      </c>
      <c r="F111" s="83">
        <v>0.2</v>
      </c>
      <c r="G111" s="87" t="s">
        <v>468</v>
      </c>
      <c r="H111" s="84" t="s">
        <v>423</v>
      </c>
      <c r="I111" s="65" t="s">
        <v>337</v>
      </c>
      <c r="J111" s="110"/>
    </row>
    <row r="112" spans="1:10" s="8" customFormat="1" ht="15.75" x14ac:dyDescent="0.25">
      <c r="A112" s="188" t="s">
        <v>471</v>
      </c>
      <c r="B112" s="188"/>
      <c r="C112" s="188"/>
      <c r="D112" s="188"/>
      <c r="E112" s="82"/>
      <c r="F112" s="83"/>
      <c r="G112" s="87"/>
      <c r="H112" s="84"/>
      <c r="I112" s="65"/>
      <c r="J112" s="110"/>
    </row>
    <row r="113" spans="1:10" s="8" customFormat="1" ht="15.75" x14ac:dyDescent="0.25">
      <c r="A113" s="120" t="s">
        <v>472</v>
      </c>
      <c r="B113" s="120"/>
      <c r="C113" s="94"/>
      <c r="D113" s="82"/>
      <c r="E113" s="82"/>
      <c r="F113" s="83"/>
      <c r="G113" s="87"/>
      <c r="H113" s="84"/>
      <c r="I113" s="65"/>
      <c r="J113" s="110"/>
    </row>
    <row r="114" spans="1:10" s="8" customFormat="1" ht="45" x14ac:dyDescent="0.25">
      <c r="A114" s="9">
        <f>A111+1</f>
        <v>60</v>
      </c>
      <c r="B114" s="93" t="s">
        <v>424</v>
      </c>
      <c r="C114" s="94">
        <v>1.2</v>
      </c>
      <c r="D114" s="82"/>
      <c r="E114" s="82"/>
      <c r="F114" s="83">
        <v>0.04</v>
      </c>
      <c r="G114" s="87" t="s">
        <v>467</v>
      </c>
      <c r="H114" s="84" t="s">
        <v>423</v>
      </c>
      <c r="I114" s="65" t="s">
        <v>337</v>
      </c>
      <c r="J114" s="110"/>
    </row>
    <row r="115" spans="1:10" s="8" customFormat="1" ht="45" x14ac:dyDescent="0.25">
      <c r="A115" s="9">
        <f>A114+1</f>
        <v>61</v>
      </c>
      <c r="B115" s="93" t="s">
        <v>439</v>
      </c>
      <c r="C115" s="94">
        <v>3</v>
      </c>
      <c r="D115" s="82"/>
      <c r="E115" s="82"/>
      <c r="F115" s="83">
        <v>0.05</v>
      </c>
      <c r="G115" s="87" t="s">
        <v>467</v>
      </c>
      <c r="H115" s="84" t="s">
        <v>423</v>
      </c>
      <c r="I115" s="65" t="s">
        <v>337</v>
      </c>
      <c r="J115" s="110"/>
    </row>
    <row r="116" spans="1:10" s="8" customFormat="1" ht="45" x14ac:dyDescent="0.25">
      <c r="A116" s="9">
        <f t="shared" ref="A116:A128" si="3">A115+1</f>
        <v>62</v>
      </c>
      <c r="B116" s="93" t="s">
        <v>440</v>
      </c>
      <c r="C116" s="94">
        <v>2.4</v>
      </c>
      <c r="D116" s="82"/>
      <c r="E116" s="82"/>
      <c r="F116" s="83">
        <v>0.04</v>
      </c>
      <c r="G116" s="87" t="s">
        <v>467</v>
      </c>
      <c r="H116" s="84" t="s">
        <v>423</v>
      </c>
      <c r="I116" s="65" t="s">
        <v>337</v>
      </c>
      <c r="J116" s="110"/>
    </row>
    <row r="117" spans="1:10" s="8" customFormat="1" ht="45" x14ac:dyDescent="0.25">
      <c r="A117" s="9">
        <f t="shared" si="3"/>
        <v>63</v>
      </c>
      <c r="B117" s="93" t="s">
        <v>441</v>
      </c>
      <c r="C117" s="94">
        <v>0.2</v>
      </c>
      <c r="D117" s="82"/>
      <c r="E117" s="82"/>
      <c r="F117" s="83">
        <v>0.06</v>
      </c>
      <c r="G117" s="87" t="s">
        <v>467</v>
      </c>
      <c r="H117" s="84" t="s">
        <v>423</v>
      </c>
      <c r="I117" s="65" t="s">
        <v>337</v>
      </c>
      <c r="J117" s="110"/>
    </row>
    <row r="118" spans="1:10" s="8" customFormat="1" ht="45" x14ac:dyDescent="0.25">
      <c r="A118" s="9">
        <f t="shared" si="3"/>
        <v>64</v>
      </c>
      <c r="B118" s="93" t="s">
        <v>442</v>
      </c>
      <c r="C118" s="94">
        <v>0.19</v>
      </c>
      <c r="D118" s="82"/>
      <c r="E118" s="82"/>
      <c r="F118" s="83">
        <v>0.04</v>
      </c>
      <c r="G118" s="87" t="s">
        <v>467</v>
      </c>
      <c r="H118" s="84" t="s">
        <v>423</v>
      </c>
      <c r="I118" s="65" t="s">
        <v>337</v>
      </c>
      <c r="J118" s="110"/>
    </row>
    <row r="119" spans="1:10" s="8" customFormat="1" ht="45" x14ac:dyDescent="0.25">
      <c r="A119" s="9">
        <f t="shared" si="3"/>
        <v>65</v>
      </c>
      <c r="B119" s="93" t="s">
        <v>443</v>
      </c>
      <c r="C119" s="94">
        <v>0.19</v>
      </c>
      <c r="D119" s="82"/>
      <c r="E119" s="82"/>
      <c r="F119" s="83">
        <v>0.05</v>
      </c>
      <c r="G119" s="87" t="s">
        <v>467</v>
      </c>
      <c r="H119" s="84" t="s">
        <v>423</v>
      </c>
      <c r="I119" s="65" t="s">
        <v>337</v>
      </c>
      <c r="J119" s="110"/>
    </row>
    <row r="120" spans="1:10" s="8" customFormat="1" ht="30" x14ac:dyDescent="0.25">
      <c r="A120" s="9">
        <f t="shared" si="3"/>
        <v>66</v>
      </c>
      <c r="B120" s="93" t="s">
        <v>446</v>
      </c>
      <c r="C120" s="94">
        <v>3.4</v>
      </c>
      <c r="D120" s="82"/>
      <c r="E120" s="82"/>
      <c r="F120" s="83">
        <v>0.06</v>
      </c>
      <c r="G120" s="87" t="s">
        <v>468</v>
      </c>
      <c r="H120" s="84" t="s">
        <v>423</v>
      </c>
      <c r="I120" s="65" t="s">
        <v>337</v>
      </c>
      <c r="J120" s="110"/>
    </row>
    <row r="121" spans="1:10" s="8" customFormat="1" ht="30" x14ac:dyDescent="0.25">
      <c r="A121" s="9">
        <f t="shared" si="3"/>
        <v>67</v>
      </c>
      <c r="B121" s="93" t="s">
        <v>448</v>
      </c>
      <c r="C121" s="94">
        <v>1.25</v>
      </c>
      <c r="D121" s="82"/>
      <c r="E121" s="82"/>
      <c r="F121" s="83">
        <v>7.0000000000000007E-2</v>
      </c>
      <c r="G121" s="87" t="s">
        <v>468</v>
      </c>
      <c r="H121" s="84" t="s">
        <v>423</v>
      </c>
      <c r="I121" s="65" t="s">
        <v>337</v>
      </c>
      <c r="J121" s="110"/>
    </row>
    <row r="122" spans="1:10" s="8" customFormat="1" ht="30" x14ac:dyDescent="0.25">
      <c r="A122" s="9">
        <f t="shared" si="3"/>
        <v>68</v>
      </c>
      <c r="B122" s="93" t="s">
        <v>449</v>
      </c>
      <c r="C122" s="94">
        <v>1.35</v>
      </c>
      <c r="D122" s="82"/>
      <c r="E122" s="82"/>
      <c r="F122" s="83">
        <v>0.08</v>
      </c>
      <c r="G122" s="87" t="s">
        <v>468</v>
      </c>
      <c r="H122" s="84" t="s">
        <v>423</v>
      </c>
      <c r="I122" s="65" t="s">
        <v>337</v>
      </c>
      <c r="J122" s="110"/>
    </row>
    <row r="123" spans="1:10" s="8" customFormat="1" ht="30" x14ac:dyDescent="0.25">
      <c r="A123" s="9">
        <f t="shared" si="3"/>
        <v>69</v>
      </c>
      <c r="B123" s="93" t="s">
        <v>451</v>
      </c>
      <c r="C123" s="94">
        <v>0.84</v>
      </c>
      <c r="D123" s="82"/>
      <c r="E123" s="82"/>
      <c r="F123" s="83">
        <v>0.05</v>
      </c>
      <c r="G123" s="87" t="s">
        <v>468</v>
      </c>
      <c r="H123" s="84" t="s">
        <v>423</v>
      </c>
      <c r="I123" s="65" t="s">
        <v>337</v>
      </c>
      <c r="J123" s="110"/>
    </row>
    <row r="124" spans="1:10" s="8" customFormat="1" ht="30" x14ac:dyDescent="0.25">
      <c r="A124" s="9">
        <f t="shared" si="3"/>
        <v>70</v>
      </c>
      <c r="B124" s="93" t="s">
        <v>453</v>
      </c>
      <c r="C124" s="94">
        <v>0.91</v>
      </c>
      <c r="D124" s="82"/>
      <c r="E124" s="82"/>
      <c r="F124" s="83">
        <v>0.05</v>
      </c>
      <c r="G124" s="87" t="s">
        <v>468</v>
      </c>
      <c r="H124" s="84" t="s">
        <v>423</v>
      </c>
      <c r="I124" s="65" t="s">
        <v>337</v>
      </c>
      <c r="J124" s="110"/>
    </row>
    <row r="125" spans="1:10" s="8" customFormat="1" ht="30" x14ac:dyDescent="0.25">
      <c r="A125" s="9">
        <f t="shared" si="3"/>
        <v>71</v>
      </c>
      <c r="B125" s="93" t="s">
        <v>455</v>
      </c>
      <c r="C125" s="94">
        <v>0.95</v>
      </c>
      <c r="D125" s="82"/>
      <c r="E125" s="82"/>
      <c r="F125" s="83">
        <v>0.06</v>
      </c>
      <c r="G125" s="87" t="s">
        <v>468</v>
      </c>
      <c r="H125" s="84" t="s">
        <v>423</v>
      </c>
      <c r="I125" s="65" t="s">
        <v>337</v>
      </c>
      <c r="J125" s="110"/>
    </row>
    <row r="126" spans="1:10" s="8" customFormat="1" ht="45" x14ac:dyDescent="0.25">
      <c r="A126" s="9">
        <f>A125+1</f>
        <v>72</v>
      </c>
      <c r="B126" s="93" t="s">
        <v>456</v>
      </c>
      <c r="C126" s="94">
        <v>0.37</v>
      </c>
      <c r="D126" s="82" t="s">
        <v>330</v>
      </c>
      <c r="E126" s="72" t="s">
        <v>325</v>
      </c>
      <c r="F126" s="83">
        <v>0.5</v>
      </c>
      <c r="G126" s="87" t="s">
        <v>468</v>
      </c>
      <c r="H126" s="84" t="s">
        <v>423</v>
      </c>
      <c r="I126" s="65" t="s">
        <v>337</v>
      </c>
      <c r="J126" s="110"/>
    </row>
    <row r="127" spans="1:10" s="8" customFormat="1" ht="45" x14ac:dyDescent="0.25">
      <c r="A127" s="9">
        <f t="shared" si="3"/>
        <v>73</v>
      </c>
      <c r="B127" s="93" t="s">
        <v>457</v>
      </c>
      <c r="C127" s="94">
        <v>0.9</v>
      </c>
      <c r="D127" s="82"/>
      <c r="E127" s="82"/>
      <c r="F127" s="83">
        <v>0.05</v>
      </c>
      <c r="G127" s="87" t="s">
        <v>468</v>
      </c>
      <c r="H127" s="84" t="s">
        <v>423</v>
      </c>
      <c r="I127" s="65" t="s">
        <v>337</v>
      </c>
      <c r="J127" s="110"/>
    </row>
    <row r="128" spans="1:10" s="8" customFormat="1" ht="30" x14ac:dyDescent="0.25">
      <c r="A128" s="9">
        <f t="shared" si="3"/>
        <v>74</v>
      </c>
      <c r="B128" s="93" t="s">
        <v>458</v>
      </c>
      <c r="C128" s="94">
        <v>0.25</v>
      </c>
      <c r="D128" s="82"/>
      <c r="E128" s="82"/>
      <c r="F128" s="83">
        <v>0.09</v>
      </c>
      <c r="G128" s="87" t="s">
        <v>468</v>
      </c>
      <c r="H128" s="84" t="s">
        <v>423</v>
      </c>
      <c r="I128" s="65" t="s">
        <v>337</v>
      </c>
      <c r="J128" s="110"/>
    </row>
    <row r="129" spans="1:20" ht="25.5" customHeight="1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76"/>
      <c r="K129" s="76"/>
      <c r="L129" s="76"/>
      <c r="M129" s="76"/>
      <c r="N129" s="76"/>
      <c r="O129" s="76"/>
      <c r="P129" s="76"/>
      <c r="Q129" s="76"/>
    </row>
    <row r="130" spans="1:20" x14ac:dyDescent="0.25">
      <c r="A130" s="47"/>
      <c r="B130" s="48"/>
      <c r="C130" s="49"/>
      <c r="D130" s="50"/>
      <c r="E130" s="50"/>
      <c r="F130" s="50"/>
      <c r="G130" s="51"/>
      <c r="H130" s="51"/>
      <c r="I130" s="51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</row>
    <row r="131" spans="1:20" x14ac:dyDescent="0.25">
      <c r="A131" s="177" t="s">
        <v>306</v>
      </c>
      <c r="B131" s="178"/>
      <c r="C131" s="178"/>
      <c r="D131" s="178"/>
      <c r="E131" s="178"/>
      <c r="F131" s="178"/>
      <c r="G131" s="178"/>
      <c r="H131" s="178"/>
      <c r="I131" s="178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</row>
    <row r="132" spans="1:20" x14ac:dyDescent="0.25">
      <c r="A132" s="121" t="s">
        <v>16</v>
      </c>
      <c r="B132" s="122"/>
      <c r="C132" s="88"/>
      <c r="D132" s="82"/>
      <c r="E132" s="82"/>
      <c r="F132" s="82"/>
      <c r="G132" s="65"/>
      <c r="H132" s="65"/>
      <c r="I132" s="65"/>
      <c r="J132" s="123"/>
      <c r="K132" s="124"/>
      <c r="L132" s="125"/>
      <c r="M132" s="124"/>
      <c r="N132" s="124"/>
      <c r="O132" s="124"/>
      <c r="P132" s="124"/>
      <c r="Q132" s="76"/>
      <c r="R132" s="76"/>
      <c r="S132" s="76"/>
      <c r="T132" s="76"/>
    </row>
    <row r="133" spans="1:20" x14ac:dyDescent="0.25">
      <c r="A133" s="121" t="s">
        <v>17</v>
      </c>
      <c r="B133" s="122"/>
      <c r="C133" s="88"/>
      <c r="D133" s="82"/>
      <c r="E133" s="82"/>
      <c r="F133" s="82"/>
      <c r="G133" s="65"/>
      <c r="H133" s="65"/>
      <c r="I133" s="65"/>
      <c r="J133" s="123"/>
      <c r="K133" s="124"/>
      <c r="L133" s="125"/>
      <c r="M133" s="124"/>
      <c r="N133" s="124"/>
      <c r="O133" s="124"/>
      <c r="P133" s="124"/>
      <c r="Q133" s="76"/>
      <c r="R133" s="76"/>
      <c r="S133" s="76"/>
      <c r="T133" s="76"/>
    </row>
    <row r="134" spans="1:20" ht="51" x14ac:dyDescent="0.25">
      <c r="A134" s="26">
        <v>1</v>
      </c>
      <c r="B134" s="29" t="s">
        <v>18</v>
      </c>
      <c r="C134" s="23">
        <v>0.8</v>
      </c>
      <c r="D134" s="26" t="s">
        <v>327</v>
      </c>
      <c r="E134" s="26" t="s">
        <v>465</v>
      </c>
      <c r="F134" s="30"/>
      <c r="G134" s="26" t="s">
        <v>301</v>
      </c>
      <c r="H134" s="17" t="s">
        <v>346</v>
      </c>
      <c r="I134" s="26" t="s">
        <v>20</v>
      </c>
      <c r="J134" s="126"/>
      <c r="K134" s="124"/>
      <c r="L134" s="125"/>
      <c r="M134" s="124"/>
      <c r="N134" s="124"/>
      <c r="O134" s="124"/>
      <c r="P134" s="124"/>
      <c r="Q134" s="76"/>
      <c r="R134" s="76"/>
      <c r="S134" s="76"/>
      <c r="T134" s="76"/>
    </row>
    <row r="135" spans="1:20" ht="51" x14ac:dyDescent="0.25">
      <c r="A135" s="26">
        <v>2</v>
      </c>
      <c r="B135" s="29" t="s">
        <v>21</v>
      </c>
      <c r="C135" s="23">
        <v>0.5</v>
      </c>
      <c r="D135" s="26" t="s">
        <v>327</v>
      </c>
      <c r="E135" s="26" t="s">
        <v>465</v>
      </c>
      <c r="F135" s="30"/>
      <c r="G135" s="26" t="s">
        <v>301</v>
      </c>
      <c r="H135" s="17" t="s">
        <v>346</v>
      </c>
      <c r="I135" s="26" t="s">
        <v>20</v>
      </c>
      <c r="J135" s="124"/>
      <c r="K135" s="124"/>
      <c r="L135" s="125"/>
      <c r="M135" s="124"/>
      <c r="N135" s="124"/>
      <c r="O135" s="124"/>
      <c r="P135" s="124"/>
      <c r="Q135" s="76"/>
      <c r="R135" s="76"/>
      <c r="S135" s="76"/>
      <c r="T135" s="76"/>
    </row>
    <row r="136" spans="1:20" ht="51" x14ac:dyDescent="0.25">
      <c r="A136" s="26">
        <v>3</v>
      </c>
      <c r="B136" s="29" t="s">
        <v>22</v>
      </c>
      <c r="C136" s="23">
        <v>1.5</v>
      </c>
      <c r="D136" s="26" t="s">
        <v>327</v>
      </c>
      <c r="E136" s="26" t="s">
        <v>465</v>
      </c>
      <c r="F136" s="30"/>
      <c r="G136" s="26" t="s">
        <v>301</v>
      </c>
      <c r="H136" s="17" t="s">
        <v>346</v>
      </c>
      <c r="I136" s="26" t="s">
        <v>20</v>
      </c>
      <c r="J136" s="126"/>
      <c r="K136" s="124"/>
      <c r="L136" s="125"/>
      <c r="M136" s="124"/>
      <c r="N136" s="124"/>
      <c r="O136" s="124"/>
      <c r="P136" s="124"/>
      <c r="Q136" s="76"/>
      <c r="R136" s="76"/>
      <c r="S136" s="76"/>
      <c r="T136" s="76"/>
    </row>
    <row r="137" spans="1:20" ht="51" x14ac:dyDescent="0.25">
      <c r="A137" s="26">
        <v>4</v>
      </c>
      <c r="B137" s="16" t="s">
        <v>23</v>
      </c>
      <c r="C137" s="23">
        <v>0.6</v>
      </c>
      <c r="D137" s="26" t="s">
        <v>327</v>
      </c>
      <c r="E137" s="26" t="s">
        <v>465</v>
      </c>
      <c r="F137" s="30"/>
      <c r="G137" s="26" t="s">
        <v>301</v>
      </c>
      <c r="H137" s="17" t="s">
        <v>346</v>
      </c>
      <c r="I137" s="17" t="s">
        <v>24</v>
      </c>
      <c r="J137" s="126"/>
      <c r="K137" s="124"/>
      <c r="L137" s="125"/>
      <c r="M137" s="124"/>
      <c r="N137" s="124"/>
      <c r="O137" s="124"/>
      <c r="P137" s="124"/>
      <c r="Q137" s="76"/>
      <c r="R137" s="76"/>
      <c r="S137" s="76"/>
      <c r="T137" s="76"/>
    </row>
    <row r="138" spans="1:20" ht="51" x14ac:dyDescent="0.25">
      <c r="A138" s="26">
        <v>5</v>
      </c>
      <c r="B138" s="16" t="s">
        <v>25</v>
      </c>
      <c r="C138" s="23">
        <v>0.28000000000000003</v>
      </c>
      <c r="D138" s="26" t="s">
        <v>327</v>
      </c>
      <c r="E138" s="26" t="s">
        <v>465</v>
      </c>
      <c r="F138" s="28"/>
      <c r="G138" s="26" t="s">
        <v>301</v>
      </c>
      <c r="H138" s="17" t="s">
        <v>346</v>
      </c>
      <c r="I138" s="17" t="s">
        <v>24</v>
      </c>
      <c r="J138" s="126"/>
      <c r="K138" s="124"/>
      <c r="L138" s="125"/>
      <c r="M138" s="124"/>
      <c r="N138" s="124"/>
      <c r="O138" s="124"/>
      <c r="P138" s="124"/>
      <c r="Q138" s="76"/>
      <c r="R138" s="76"/>
      <c r="S138" s="76"/>
      <c r="T138" s="76"/>
    </row>
    <row r="139" spans="1:20" ht="51" x14ac:dyDescent="0.25">
      <c r="A139" s="26">
        <v>6</v>
      </c>
      <c r="B139" s="16" t="s">
        <v>26</v>
      </c>
      <c r="C139" s="23">
        <v>1.25</v>
      </c>
      <c r="D139" s="26" t="s">
        <v>327</v>
      </c>
      <c r="E139" s="26" t="s">
        <v>465</v>
      </c>
      <c r="F139" s="28"/>
      <c r="G139" s="26" t="s">
        <v>301</v>
      </c>
      <c r="H139" s="17" t="s">
        <v>346</v>
      </c>
      <c r="I139" s="17" t="s">
        <v>24</v>
      </c>
      <c r="J139" s="126"/>
      <c r="K139" s="124"/>
      <c r="L139" s="125"/>
      <c r="M139" s="124"/>
      <c r="N139" s="124"/>
      <c r="O139" s="124"/>
      <c r="P139" s="124"/>
      <c r="Q139" s="76"/>
      <c r="R139" s="76"/>
      <c r="S139" s="76"/>
      <c r="T139" s="76"/>
    </row>
    <row r="140" spans="1:20" ht="51" x14ac:dyDescent="0.25">
      <c r="A140" s="26">
        <v>7</v>
      </c>
      <c r="B140" s="16" t="s">
        <v>27</v>
      </c>
      <c r="C140" s="23">
        <v>2.2000000000000002</v>
      </c>
      <c r="D140" s="26" t="s">
        <v>327</v>
      </c>
      <c r="E140" s="26" t="s">
        <v>465</v>
      </c>
      <c r="F140" s="28">
        <v>0.6</v>
      </c>
      <c r="G140" s="26" t="s">
        <v>301</v>
      </c>
      <c r="H140" s="17" t="s">
        <v>346</v>
      </c>
      <c r="I140" s="17" t="s">
        <v>24</v>
      </c>
      <c r="J140" s="126"/>
      <c r="K140" s="124"/>
      <c r="L140" s="125"/>
      <c r="M140" s="124"/>
      <c r="N140" s="124"/>
      <c r="O140" s="124"/>
      <c r="P140" s="124"/>
      <c r="Q140" s="76"/>
      <c r="R140" s="76"/>
      <c r="S140" s="76"/>
      <c r="T140" s="76"/>
    </row>
    <row r="141" spans="1:20" ht="51" x14ac:dyDescent="0.25">
      <c r="A141" s="26">
        <v>8</v>
      </c>
      <c r="B141" s="29" t="s">
        <v>28</v>
      </c>
      <c r="C141" s="23">
        <v>1.33</v>
      </c>
      <c r="D141" s="26" t="s">
        <v>327</v>
      </c>
      <c r="E141" s="26" t="s">
        <v>465</v>
      </c>
      <c r="F141" s="28"/>
      <c r="G141" s="26" t="s">
        <v>301</v>
      </c>
      <c r="H141" s="17" t="s">
        <v>346</v>
      </c>
      <c r="I141" s="17" t="s">
        <v>24</v>
      </c>
      <c r="J141" s="126"/>
      <c r="K141" s="124"/>
      <c r="L141" s="125"/>
      <c r="M141" s="124"/>
      <c r="N141" s="124"/>
      <c r="O141" s="124"/>
      <c r="P141" s="124"/>
      <c r="Q141" s="76"/>
      <c r="R141" s="76"/>
      <c r="S141" s="76"/>
      <c r="T141" s="76"/>
    </row>
    <row r="142" spans="1:20" ht="51" x14ac:dyDescent="0.25">
      <c r="A142" s="26">
        <v>9</v>
      </c>
      <c r="B142" s="29" t="s">
        <v>29</v>
      </c>
      <c r="C142" s="23">
        <v>0.81</v>
      </c>
      <c r="D142" s="26" t="s">
        <v>327</v>
      </c>
      <c r="E142" s="26" t="s">
        <v>465</v>
      </c>
      <c r="F142" s="28">
        <v>0.55000000000000004</v>
      </c>
      <c r="G142" s="26" t="s">
        <v>301</v>
      </c>
      <c r="H142" s="17" t="s">
        <v>346</v>
      </c>
      <c r="I142" s="17" t="s">
        <v>24</v>
      </c>
      <c r="J142" s="123"/>
      <c r="K142" s="124"/>
      <c r="L142" s="125"/>
      <c r="M142" s="124"/>
      <c r="N142" s="124"/>
      <c r="O142" s="124"/>
      <c r="P142" s="124"/>
      <c r="Q142" s="76"/>
      <c r="R142" s="76"/>
      <c r="S142" s="76"/>
      <c r="T142" s="76"/>
    </row>
    <row r="143" spans="1:20" ht="51" x14ac:dyDescent="0.25">
      <c r="A143" s="26">
        <v>10</v>
      </c>
      <c r="B143" s="29" t="s">
        <v>30</v>
      </c>
      <c r="C143" s="23">
        <v>0.75</v>
      </c>
      <c r="D143" s="26" t="s">
        <v>327</v>
      </c>
      <c r="E143" s="26" t="s">
        <v>465</v>
      </c>
      <c r="F143" s="28">
        <v>0.6</v>
      </c>
      <c r="G143" s="26" t="s">
        <v>301</v>
      </c>
      <c r="H143" s="17" t="s">
        <v>346</v>
      </c>
      <c r="I143" s="17" t="s">
        <v>24</v>
      </c>
      <c r="J143" s="123"/>
      <c r="K143" s="124"/>
      <c r="L143" s="125"/>
      <c r="M143" s="124"/>
      <c r="N143" s="124"/>
      <c r="O143" s="124"/>
      <c r="P143" s="124"/>
      <c r="Q143" s="76"/>
      <c r="R143" s="76"/>
      <c r="S143" s="76"/>
      <c r="T143" s="76"/>
    </row>
    <row r="144" spans="1:20" ht="51" x14ac:dyDescent="0.25">
      <c r="A144" s="26">
        <v>11</v>
      </c>
      <c r="B144" s="29" t="s">
        <v>31</v>
      </c>
      <c r="C144" s="23">
        <v>0.66</v>
      </c>
      <c r="D144" s="26" t="s">
        <v>327</v>
      </c>
      <c r="E144" s="26" t="s">
        <v>465</v>
      </c>
      <c r="F144" s="28">
        <v>0.55000000000000004</v>
      </c>
      <c r="G144" s="26" t="s">
        <v>301</v>
      </c>
      <c r="H144" s="17" t="s">
        <v>346</v>
      </c>
      <c r="I144" s="17" t="s">
        <v>24</v>
      </c>
      <c r="J144" s="123"/>
      <c r="K144" s="124"/>
      <c r="L144" s="125"/>
      <c r="M144" s="124"/>
      <c r="N144" s="124"/>
      <c r="O144" s="124"/>
      <c r="P144" s="124"/>
      <c r="Q144" s="76"/>
      <c r="R144" s="76"/>
      <c r="S144" s="76"/>
      <c r="T144" s="76"/>
    </row>
    <row r="145" spans="1:20" ht="51" x14ac:dyDescent="0.25">
      <c r="A145" s="26">
        <v>12</v>
      </c>
      <c r="B145" s="29" t="s">
        <v>32</v>
      </c>
      <c r="C145" s="23">
        <v>0.66</v>
      </c>
      <c r="D145" s="26" t="s">
        <v>327</v>
      </c>
      <c r="E145" s="26" t="s">
        <v>465</v>
      </c>
      <c r="F145" s="28"/>
      <c r="G145" s="26" t="s">
        <v>301</v>
      </c>
      <c r="H145" s="17" t="s">
        <v>346</v>
      </c>
      <c r="I145" s="17" t="s">
        <v>24</v>
      </c>
      <c r="J145" s="123"/>
      <c r="K145" s="124"/>
      <c r="L145" s="125"/>
      <c r="M145" s="124"/>
      <c r="N145" s="124"/>
      <c r="O145" s="124"/>
      <c r="P145" s="124"/>
      <c r="Q145" s="76"/>
      <c r="R145" s="76"/>
      <c r="S145" s="76"/>
      <c r="T145" s="76"/>
    </row>
    <row r="146" spans="1:20" ht="51" x14ac:dyDescent="0.25">
      <c r="A146" s="26">
        <v>13</v>
      </c>
      <c r="B146" s="29" t="s">
        <v>33</v>
      </c>
      <c r="C146" s="23">
        <v>0.35</v>
      </c>
      <c r="D146" s="26" t="s">
        <v>327</v>
      </c>
      <c r="E146" s="26" t="s">
        <v>465</v>
      </c>
      <c r="F146" s="28"/>
      <c r="G146" s="26" t="s">
        <v>301</v>
      </c>
      <c r="H146" s="17" t="s">
        <v>346</v>
      </c>
      <c r="I146" s="17" t="s">
        <v>24</v>
      </c>
      <c r="J146" s="123"/>
      <c r="K146" s="124"/>
      <c r="L146" s="125"/>
      <c r="M146" s="124"/>
      <c r="N146" s="124"/>
      <c r="O146" s="124"/>
      <c r="P146" s="124"/>
      <c r="Q146" s="76"/>
      <c r="R146" s="76"/>
      <c r="S146" s="76"/>
      <c r="T146" s="76"/>
    </row>
    <row r="147" spans="1:20" ht="51" x14ac:dyDescent="0.25">
      <c r="A147" s="26">
        <v>14</v>
      </c>
      <c r="B147" s="29" t="s">
        <v>34</v>
      </c>
      <c r="C147" s="23">
        <v>0.4</v>
      </c>
      <c r="D147" s="26" t="s">
        <v>327</v>
      </c>
      <c r="E147" s="26" t="s">
        <v>465</v>
      </c>
      <c r="F147" s="28"/>
      <c r="G147" s="26" t="s">
        <v>301</v>
      </c>
      <c r="H147" s="17" t="s">
        <v>346</v>
      </c>
      <c r="I147" s="17" t="s">
        <v>24</v>
      </c>
      <c r="J147" s="124"/>
      <c r="K147" s="124"/>
      <c r="L147" s="125"/>
      <c r="M147" s="124"/>
      <c r="N147" s="124"/>
      <c r="O147" s="124"/>
      <c r="P147" s="124"/>
      <c r="Q147" s="76"/>
      <c r="R147" s="76"/>
      <c r="S147" s="76"/>
      <c r="T147" s="76"/>
    </row>
    <row r="148" spans="1:20" ht="51" x14ac:dyDescent="0.25">
      <c r="A148" s="26">
        <v>15</v>
      </c>
      <c r="B148" s="29" t="s">
        <v>35</v>
      </c>
      <c r="C148" s="23">
        <v>0.48</v>
      </c>
      <c r="D148" s="26" t="s">
        <v>327</v>
      </c>
      <c r="E148" s="26" t="s">
        <v>465</v>
      </c>
      <c r="F148" s="28"/>
      <c r="G148" s="26" t="s">
        <v>301</v>
      </c>
      <c r="H148" s="17" t="s">
        <v>346</v>
      </c>
      <c r="I148" s="17" t="s">
        <v>24</v>
      </c>
      <c r="J148" s="127"/>
      <c r="K148" s="124"/>
      <c r="L148" s="125"/>
      <c r="M148" s="124"/>
      <c r="N148" s="124"/>
      <c r="O148" s="124"/>
      <c r="P148" s="124"/>
      <c r="Q148" s="76"/>
      <c r="R148" s="76"/>
      <c r="S148" s="76"/>
      <c r="T148" s="76"/>
    </row>
    <row r="149" spans="1:20" ht="51" x14ac:dyDescent="0.25">
      <c r="A149" s="26">
        <v>16</v>
      </c>
      <c r="B149" s="29" t="s">
        <v>36</v>
      </c>
      <c r="C149" s="23">
        <v>0.75</v>
      </c>
      <c r="D149" s="26" t="s">
        <v>327</v>
      </c>
      <c r="E149" s="26" t="s">
        <v>465</v>
      </c>
      <c r="F149" s="28"/>
      <c r="G149" s="26" t="s">
        <v>301</v>
      </c>
      <c r="H149" s="17" t="s">
        <v>346</v>
      </c>
      <c r="I149" s="17" t="s">
        <v>24</v>
      </c>
      <c r="J149" s="127"/>
      <c r="K149" s="124"/>
      <c r="L149" s="125"/>
      <c r="M149" s="124"/>
      <c r="N149" s="124"/>
      <c r="O149" s="124"/>
      <c r="P149" s="124"/>
      <c r="Q149" s="76"/>
      <c r="R149" s="76"/>
      <c r="S149" s="76"/>
      <c r="T149" s="76"/>
    </row>
    <row r="150" spans="1:20" ht="51" x14ac:dyDescent="0.25">
      <c r="A150" s="26">
        <v>17</v>
      </c>
      <c r="B150" s="29" t="s">
        <v>37</v>
      </c>
      <c r="C150" s="23">
        <v>0.8</v>
      </c>
      <c r="D150" s="26" t="s">
        <v>327</v>
      </c>
      <c r="E150" s="26" t="s">
        <v>465</v>
      </c>
      <c r="F150" s="28"/>
      <c r="G150" s="26" t="s">
        <v>301</v>
      </c>
      <c r="H150" s="17" t="s">
        <v>346</v>
      </c>
      <c r="I150" s="17" t="s">
        <v>24</v>
      </c>
      <c r="J150" s="123"/>
      <c r="K150" s="124"/>
      <c r="L150" s="125"/>
      <c r="M150" s="124"/>
      <c r="N150" s="124"/>
      <c r="O150" s="124"/>
      <c r="P150" s="124"/>
      <c r="Q150" s="76"/>
      <c r="R150" s="76"/>
      <c r="S150" s="76"/>
      <c r="T150" s="76"/>
    </row>
    <row r="151" spans="1:20" ht="51" x14ac:dyDescent="0.25">
      <c r="A151" s="26">
        <v>18</v>
      </c>
      <c r="B151" s="29" t="s">
        <v>38</v>
      </c>
      <c r="C151" s="23">
        <v>0.82499999999999996</v>
      </c>
      <c r="D151" s="26" t="s">
        <v>327</v>
      </c>
      <c r="E151" s="26" t="s">
        <v>465</v>
      </c>
      <c r="F151" s="28"/>
      <c r="G151" s="26" t="s">
        <v>301</v>
      </c>
      <c r="H151" s="17" t="s">
        <v>346</v>
      </c>
      <c r="I151" s="17" t="s">
        <v>24</v>
      </c>
      <c r="J151" s="123"/>
      <c r="K151" s="124"/>
      <c r="L151" s="125"/>
      <c r="M151" s="124"/>
      <c r="N151" s="124"/>
      <c r="O151" s="124"/>
      <c r="P151" s="124"/>
      <c r="Q151" s="76"/>
      <c r="R151" s="76"/>
      <c r="S151" s="76"/>
      <c r="T151" s="76"/>
    </row>
    <row r="152" spans="1:20" ht="51" x14ac:dyDescent="0.25">
      <c r="A152" s="26">
        <v>19</v>
      </c>
      <c r="B152" s="29" t="s">
        <v>39</v>
      </c>
      <c r="C152" s="23">
        <v>0.2</v>
      </c>
      <c r="D152" s="26" t="s">
        <v>327</v>
      </c>
      <c r="E152" s="26" t="s">
        <v>465</v>
      </c>
      <c r="F152" s="28"/>
      <c r="G152" s="26" t="s">
        <v>301</v>
      </c>
      <c r="H152" s="17" t="s">
        <v>346</v>
      </c>
      <c r="I152" s="17" t="s">
        <v>24</v>
      </c>
      <c r="J152" s="123"/>
      <c r="K152" s="124"/>
      <c r="L152" s="125"/>
      <c r="M152" s="124"/>
      <c r="N152" s="124"/>
      <c r="O152" s="124"/>
      <c r="P152" s="124"/>
      <c r="Q152" s="76"/>
      <c r="R152" s="76"/>
      <c r="S152" s="76"/>
      <c r="T152" s="76"/>
    </row>
    <row r="153" spans="1:20" ht="51" x14ac:dyDescent="0.25">
      <c r="A153" s="26">
        <v>20</v>
      </c>
      <c r="B153" s="29" t="s">
        <v>40</v>
      </c>
      <c r="C153" s="23">
        <v>0.5</v>
      </c>
      <c r="D153" s="26" t="s">
        <v>327</v>
      </c>
      <c r="E153" s="26" t="s">
        <v>465</v>
      </c>
      <c r="F153" s="28"/>
      <c r="G153" s="26" t="s">
        <v>301</v>
      </c>
      <c r="H153" s="17" t="s">
        <v>346</v>
      </c>
      <c r="I153" s="17" t="s">
        <v>24</v>
      </c>
      <c r="J153" s="123"/>
      <c r="K153" s="124"/>
      <c r="L153" s="125"/>
      <c r="M153" s="124"/>
      <c r="N153" s="124"/>
      <c r="O153" s="124"/>
      <c r="P153" s="124"/>
      <c r="Q153" s="76"/>
      <c r="R153" s="76"/>
      <c r="S153" s="76"/>
      <c r="T153" s="76"/>
    </row>
    <row r="154" spans="1:20" ht="51" x14ac:dyDescent="0.25">
      <c r="A154" s="26">
        <v>21</v>
      </c>
      <c r="B154" s="29" t="s">
        <v>41</v>
      </c>
      <c r="C154" s="23">
        <v>0.85</v>
      </c>
      <c r="D154" s="26" t="s">
        <v>327</v>
      </c>
      <c r="E154" s="26" t="s">
        <v>465</v>
      </c>
      <c r="F154" s="28"/>
      <c r="G154" s="26" t="s">
        <v>301</v>
      </c>
      <c r="H154" s="17" t="s">
        <v>346</v>
      </c>
      <c r="I154" s="17" t="s">
        <v>24</v>
      </c>
      <c r="J154" s="123"/>
      <c r="K154" s="124"/>
      <c r="L154" s="125"/>
      <c r="M154" s="124"/>
      <c r="N154" s="124"/>
      <c r="O154" s="124"/>
      <c r="P154" s="124"/>
      <c r="Q154" s="76"/>
      <c r="R154" s="76"/>
      <c r="S154" s="76"/>
      <c r="T154" s="76"/>
    </row>
    <row r="155" spans="1:20" ht="51" x14ac:dyDescent="0.25">
      <c r="A155" s="26">
        <v>22</v>
      </c>
      <c r="B155" s="29" t="s">
        <v>42</v>
      </c>
      <c r="C155" s="23">
        <v>0.26</v>
      </c>
      <c r="D155" s="26" t="s">
        <v>327</v>
      </c>
      <c r="E155" s="26" t="s">
        <v>465</v>
      </c>
      <c r="F155" s="28"/>
      <c r="G155" s="26" t="s">
        <v>301</v>
      </c>
      <c r="H155" s="17" t="s">
        <v>346</v>
      </c>
      <c r="I155" s="17" t="s">
        <v>24</v>
      </c>
      <c r="J155" s="123"/>
      <c r="K155" s="124"/>
      <c r="L155" s="125"/>
      <c r="M155" s="124"/>
      <c r="N155" s="124"/>
      <c r="O155" s="124"/>
      <c r="P155" s="124"/>
      <c r="Q155" s="76"/>
      <c r="R155" s="76"/>
      <c r="S155" s="76"/>
      <c r="T155" s="76"/>
    </row>
    <row r="156" spans="1:20" ht="25.5" x14ac:dyDescent="0.25">
      <c r="A156" s="26">
        <v>23</v>
      </c>
      <c r="B156" s="29" t="s">
        <v>43</v>
      </c>
      <c r="C156" s="17">
        <v>0.75</v>
      </c>
      <c r="D156" s="26" t="s">
        <v>327</v>
      </c>
      <c r="E156" s="26" t="s">
        <v>465</v>
      </c>
      <c r="F156" s="28"/>
      <c r="G156" s="26" t="s">
        <v>44</v>
      </c>
      <c r="H156" s="31" t="s">
        <v>45</v>
      </c>
      <c r="I156" s="17" t="s">
        <v>24</v>
      </c>
      <c r="J156" s="126"/>
      <c r="K156" s="124"/>
      <c r="L156" s="125"/>
      <c r="M156" s="124"/>
      <c r="N156" s="124"/>
      <c r="O156" s="124"/>
      <c r="P156" s="124"/>
      <c r="Q156" s="76"/>
      <c r="R156" s="76"/>
      <c r="S156" s="76"/>
      <c r="T156" s="76"/>
    </row>
    <row r="157" spans="1:20" ht="38.25" x14ac:dyDescent="0.25">
      <c r="A157" s="26">
        <v>24</v>
      </c>
      <c r="B157" s="29" t="s">
        <v>46</v>
      </c>
      <c r="C157" s="17">
        <v>0.67</v>
      </c>
      <c r="D157" s="26" t="s">
        <v>327</v>
      </c>
      <c r="E157" s="26" t="s">
        <v>465</v>
      </c>
      <c r="F157" s="28"/>
      <c r="G157" s="26" t="s">
        <v>44</v>
      </c>
      <c r="H157" s="31" t="s">
        <v>45</v>
      </c>
      <c r="I157" s="17" t="s">
        <v>24</v>
      </c>
      <c r="J157" s="126"/>
      <c r="K157" s="124"/>
      <c r="L157" s="125"/>
      <c r="M157" s="124"/>
      <c r="N157" s="124"/>
      <c r="O157" s="124"/>
      <c r="P157" s="124"/>
      <c r="Q157" s="76"/>
      <c r="R157" s="76"/>
      <c r="S157" s="76"/>
      <c r="T157" s="76"/>
    </row>
    <row r="158" spans="1:20" ht="25.5" x14ac:dyDescent="0.25">
      <c r="A158" s="26">
        <v>25</v>
      </c>
      <c r="B158" s="29" t="s">
        <v>47</v>
      </c>
      <c r="C158" s="17">
        <v>0.3</v>
      </c>
      <c r="D158" s="26" t="s">
        <v>327</v>
      </c>
      <c r="E158" s="26" t="s">
        <v>465</v>
      </c>
      <c r="F158" s="28"/>
      <c r="G158" s="26" t="s">
        <v>44</v>
      </c>
      <c r="H158" s="31" t="s">
        <v>45</v>
      </c>
      <c r="I158" s="17" t="s">
        <v>24</v>
      </c>
      <c r="J158" s="126"/>
      <c r="K158" s="124"/>
      <c r="L158" s="125"/>
      <c r="M158" s="124"/>
      <c r="N158" s="124"/>
      <c r="O158" s="124"/>
      <c r="P158" s="124"/>
      <c r="Q158" s="76"/>
      <c r="R158" s="76"/>
      <c r="S158" s="76"/>
      <c r="T158" s="76"/>
    </row>
    <row r="159" spans="1:20" ht="51" x14ac:dyDescent="0.25">
      <c r="A159" s="26">
        <v>26</v>
      </c>
      <c r="B159" s="32" t="s">
        <v>48</v>
      </c>
      <c r="C159" s="23">
        <v>1</v>
      </c>
      <c r="D159" s="26" t="s">
        <v>327</v>
      </c>
      <c r="E159" s="26" t="s">
        <v>465</v>
      </c>
      <c r="F159" s="28"/>
      <c r="G159" s="26" t="s">
        <v>301</v>
      </c>
      <c r="H159" s="17" t="s">
        <v>346</v>
      </c>
      <c r="I159" s="17" t="s">
        <v>24</v>
      </c>
      <c r="J159" s="124"/>
      <c r="K159" s="124"/>
      <c r="L159" s="125"/>
      <c r="M159" s="124"/>
      <c r="N159" s="124"/>
      <c r="O159" s="124"/>
      <c r="P159" s="124"/>
      <c r="Q159" s="76"/>
      <c r="R159" s="76"/>
      <c r="S159" s="76"/>
      <c r="T159" s="76"/>
    </row>
    <row r="160" spans="1:20" x14ac:dyDescent="0.25">
      <c r="A160" s="54" t="s">
        <v>50</v>
      </c>
      <c r="B160" s="29"/>
      <c r="C160" s="17"/>
      <c r="D160" s="26"/>
      <c r="E160" s="26"/>
      <c r="F160" s="30"/>
      <c r="G160" s="16"/>
      <c r="H160" s="16"/>
      <c r="I160" s="16"/>
      <c r="J160" s="123"/>
      <c r="K160" s="124"/>
      <c r="L160" s="125"/>
      <c r="M160" s="124"/>
      <c r="N160" s="124"/>
      <c r="O160" s="124"/>
      <c r="P160" s="124"/>
      <c r="Q160" s="76"/>
      <c r="R160" s="76"/>
      <c r="S160" s="76"/>
      <c r="T160" s="76"/>
    </row>
    <row r="161" spans="1:20" x14ac:dyDescent="0.25">
      <c r="A161" s="54" t="s">
        <v>51</v>
      </c>
      <c r="B161" s="29"/>
      <c r="C161" s="17"/>
      <c r="D161" s="26"/>
      <c r="E161" s="26"/>
      <c r="F161" s="30"/>
      <c r="G161" s="16"/>
      <c r="H161" s="16"/>
      <c r="I161" s="16"/>
      <c r="J161" s="123"/>
      <c r="K161" s="124"/>
      <c r="L161" s="125"/>
      <c r="M161" s="124"/>
      <c r="N161" s="124"/>
      <c r="O161" s="124"/>
      <c r="P161" s="124"/>
      <c r="Q161" s="76"/>
      <c r="R161" s="76"/>
      <c r="S161" s="76"/>
      <c r="T161" s="76"/>
    </row>
    <row r="162" spans="1:20" ht="25.5" x14ac:dyDescent="0.25">
      <c r="A162" s="26">
        <v>27</v>
      </c>
      <c r="B162" s="32" t="s">
        <v>52</v>
      </c>
      <c r="C162" s="17">
        <v>3</v>
      </c>
      <c r="D162" s="26" t="s">
        <v>327</v>
      </c>
      <c r="E162" s="26" t="s">
        <v>465</v>
      </c>
      <c r="F162" s="30">
        <v>0.4</v>
      </c>
      <c r="G162" s="26" t="s">
        <v>19</v>
      </c>
      <c r="H162" s="26" t="s">
        <v>55</v>
      </c>
      <c r="I162" s="17" t="s">
        <v>24</v>
      </c>
      <c r="J162" s="126"/>
      <c r="K162" s="124"/>
      <c r="L162" s="125"/>
      <c r="M162" s="124"/>
      <c r="N162" s="124"/>
      <c r="O162" s="124"/>
      <c r="P162" s="124"/>
      <c r="Q162" s="76"/>
      <c r="R162" s="76"/>
      <c r="S162" s="76"/>
      <c r="T162" s="76"/>
    </row>
    <row r="163" spans="1:20" ht="25.5" x14ac:dyDescent="0.25">
      <c r="A163" s="26">
        <v>28</v>
      </c>
      <c r="B163" s="16" t="s">
        <v>53</v>
      </c>
      <c r="C163" s="17">
        <v>0.84</v>
      </c>
      <c r="D163" s="26" t="s">
        <v>327</v>
      </c>
      <c r="E163" s="26" t="s">
        <v>465</v>
      </c>
      <c r="F163" s="28"/>
      <c r="G163" s="26" t="s">
        <v>49</v>
      </c>
      <c r="H163" s="26" t="s">
        <v>55</v>
      </c>
      <c r="I163" s="17" t="s">
        <v>24</v>
      </c>
      <c r="J163" s="123"/>
      <c r="K163" s="124"/>
      <c r="L163" s="125"/>
      <c r="M163" s="124"/>
      <c r="N163" s="124"/>
      <c r="O163" s="124"/>
      <c r="P163" s="124"/>
      <c r="Q163" s="76"/>
      <c r="R163" s="76"/>
      <c r="S163" s="76"/>
      <c r="T163" s="76"/>
    </row>
    <row r="164" spans="1:20" ht="25.5" x14ac:dyDescent="0.25">
      <c r="A164" s="26">
        <v>29</v>
      </c>
      <c r="B164" s="16" t="s">
        <v>54</v>
      </c>
      <c r="C164" s="23">
        <v>3.6</v>
      </c>
      <c r="D164" s="26" t="s">
        <v>327</v>
      </c>
      <c r="E164" s="26" t="s">
        <v>465</v>
      </c>
      <c r="F164" s="28">
        <v>0.55000000000000004</v>
      </c>
      <c r="G164" s="26" t="s">
        <v>49</v>
      </c>
      <c r="H164" s="26" t="s">
        <v>55</v>
      </c>
      <c r="I164" s="17" t="s">
        <v>24</v>
      </c>
      <c r="J164" s="124"/>
      <c r="K164" s="124"/>
      <c r="L164" s="125"/>
      <c r="M164" s="124"/>
      <c r="N164" s="123"/>
      <c r="O164" s="124"/>
      <c r="P164" s="124"/>
      <c r="Q164" s="76"/>
      <c r="R164" s="76"/>
      <c r="S164" s="76"/>
      <c r="T164" s="76"/>
    </row>
    <row r="165" spans="1:20" ht="25.5" x14ac:dyDescent="0.25">
      <c r="A165" s="26">
        <v>30</v>
      </c>
      <c r="B165" s="32" t="s">
        <v>56</v>
      </c>
      <c r="C165" s="23">
        <v>1.25</v>
      </c>
      <c r="D165" s="26" t="s">
        <v>327</v>
      </c>
      <c r="E165" s="26" t="s">
        <v>465</v>
      </c>
      <c r="F165" s="28"/>
      <c r="G165" s="26" t="s">
        <v>49</v>
      </c>
      <c r="H165" s="26" t="s">
        <v>55</v>
      </c>
      <c r="I165" s="17" t="s">
        <v>24</v>
      </c>
      <c r="J165" s="124"/>
      <c r="K165" s="124"/>
      <c r="L165" s="125"/>
      <c r="M165" s="124"/>
      <c r="N165" s="124"/>
      <c r="O165" s="124"/>
      <c r="P165" s="124"/>
      <c r="Q165" s="76"/>
      <c r="R165" s="76"/>
      <c r="S165" s="76"/>
      <c r="T165" s="76"/>
    </row>
    <row r="166" spans="1:20" ht="25.5" x14ac:dyDescent="0.25">
      <c r="A166" s="26">
        <v>31</v>
      </c>
      <c r="B166" s="32" t="s">
        <v>57</v>
      </c>
      <c r="C166" s="23">
        <v>1.07</v>
      </c>
      <c r="D166" s="26" t="s">
        <v>327</v>
      </c>
      <c r="E166" s="26" t="s">
        <v>465</v>
      </c>
      <c r="F166" s="28"/>
      <c r="G166" s="26" t="s">
        <v>49</v>
      </c>
      <c r="H166" s="26" t="s">
        <v>55</v>
      </c>
      <c r="I166" s="17" t="s">
        <v>24</v>
      </c>
      <c r="J166" s="123"/>
      <c r="K166" s="124"/>
      <c r="L166" s="125"/>
      <c r="M166" s="124"/>
      <c r="N166" s="124"/>
      <c r="O166" s="124"/>
      <c r="P166" s="124"/>
      <c r="Q166" s="76"/>
      <c r="R166" s="76"/>
      <c r="S166" s="76"/>
      <c r="T166" s="76"/>
    </row>
    <row r="167" spans="1:20" ht="25.5" x14ac:dyDescent="0.25">
      <c r="A167" s="26">
        <v>32</v>
      </c>
      <c r="B167" s="32" t="s">
        <v>58</v>
      </c>
      <c r="C167" s="23">
        <v>1.54</v>
      </c>
      <c r="D167" s="26" t="s">
        <v>327</v>
      </c>
      <c r="E167" s="26" t="s">
        <v>465</v>
      </c>
      <c r="F167" s="28"/>
      <c r="G167" s="26" t="s">
        <v>49</v>
      </c>
      <c r="H167" s="26" t="s">
        <v>55</v>
      </c>
      <c r="I167" s="17" t="s">
        <v>24</v>
      </c>
      <c r="J167" s="123"/>
      <c r="K167" s="124"/>
      <c r="L167" s="125"/>
      <c r="M167" s="124"/>
      <c r="N167" s="124"/>
      <c r="O167" s="124"/>
      <c r="P167" s="124"/>
      <c r="Q167" s="76"/>
      <c r="R167" s="76"/>
      <c r="S167" s="76"/>
      <c r="T167" s="76"/>
    </row>
    <row r="168" spans="1:20" ht="25.5" x14ac:dyDescent="0.25">
      <c r="A168" s="26">
        <v>33</v>
      </c>
      <c r="B168" s="32" t="s">
        <v>59</v>
      </c>
      <c r="C168" s="23">
        <v>0.52</v>
      </c>
      <c r="D168" s="26" t="s">
        <v>327</v>
      </c>
      <c r="E168" s="26" t="s">
        <v>465</v>
      </c>
      <c r="F168" s="28"/>
      <c r="G168" s="26" t="s">
        <v>49</v>
      </c>
      <c r="H168" s="26" t="s">
        <v>55</v>
      </c>
      <c r="I168" s="17" t="s">
        <v>24</v>
      </c>
      <c r="J168" s="123"/>
      <c r="K168" s="124"/>
      <c r="L168" s="125"/>
      <c r="M168" s="124"/>
      <c r="N168" s="124"/>
      <c r="O168" s="124"/>
      <c r="P168" s="124"/>
      <c r="Q168" s="76"/>
      <c r="R168" s="76"/>
      <c r="S168" s="76"/>
      <c r="T168" s="76"/>
    </row>
    <row r="169" spans="1:20" ht="25.5" x14ac:dyDescent="0.25">
      <c r="A169" s="26">
        <v>34</v>
      </c>
      <c r="B169" s="32" t="s">
        <v>60</v>
      </c>
      <c r="C169" s="23">
        <v>0.99</v>
      </c>
      <c r="D169" s="26" t="s">
        <v>327</v>
      </c>
      <c r="E169" s="26" t="s">
        <v>465</v>
      </c>
      <c r="F169" s="28"/>
      <c r="G169" s="26" t="s">
        <v>49</v>
      </c>
      <c r="H169" s="26" t="s">
        <v>55</v>
      </c>
      <c r="I169" s="17" t="s">
        <v>24</v>
      </c>
      <c r="J169" s="123"/>
      <c r="K169" s="124"/>
      <c r="L169" s="125"/>
      <c r="M169" s="124"/>
      <c r="N169" s="124"/>
      <c r="O169" s="124"/>
      <c r="P169" s="124"/>
      <c r="Q169" s="76"/>
      <c r="R169" s="76"/>
      <c r="S169" s="76"/>
      <c r="T169" s="76"/>
    </row>
    <row r="170" spans="1:20" ht="25.5" x14ac:dyDescent="0.25">
      <c r="A170" s="26">
        <v>35</v>
      </c>
      <c r="B170" s="32" t="s">
        <v>61</v>
      </c>
      <c r="C170" s="23">
        <v>0.95</v>
      </c>
      <c r="D170" s="26" t="s">
        <v>327</v>
      </c>
      <c r="E170" s="26" t="s">
        <v>465</v>
      </c>
      <c r="F170" s="28"/>
      <c r="G170" s="26" t="s">
        <v>49</v>
      </c>
      <c r="H170" s="26" t="s">
        <v>55</v>
      </c>
      <c r="I170" s="17" t="s">
        <v>24</v>
      </c>
      <c r="J170" s="123"/>
      <c r="K170" s="124"/>
      <c r="L170" s="125"/>
      <c r="M170" s="124"/>
      <c r="N170" s="124"/>
      <c r="O170" s="124"/>
      <c r="P170" s="124"/>
      <c r="Q170" s="76"/>
      <c r="R170" s="76"/>
      <c r="S170" s="76"/>
      <c r="T170" s="76"/>
    </row>
    <row r="171" spans="1:20" ht="38.25" x14ac:dyDescent="0.25">
      <c r="A171" s="26">
        <v>36</v>
      </c>
      <c r="B171" s="32" t="s">
        <v>62</v>
      </c>
      <c r="C171" s="23">
        <v>0.6</v>
      </c>
      <c r="D171" s="26" t="s">
        <v>327</v>
      </c>
      <c r="E171" s="26" t="s">
        <v>465</v>
      </c>
      <c r="F171" s="28"/>
      <c r="G171" s="26" t="s">
        <v>49</v>
      </c>
      <c r="H171" s="26" t="s">
        <v>55</v>
      </c>
      <c r="I171" s="17" t="s">
        <v>24</v>
      </c>
      <c r="J171" s="123"/>
      <c r="K171" s="124"/>
      <c r="L171" s="125"/>
      <c r="M171" s="124"/>
      <c r="N171" s="124"/>
      <c r="O171" s="124"/>
      <c r="P171" s="124"/>
      <c r="Q171" s="76"/>
      <c r="R171" s="76"/>
      <c r="S171" s="76"/>
      <c r="T171" s="76"/>
    </row>
    <row r="172" spans="1:20" ht="25.5" x14ac:dyDescent="0.25">
      <c r="A172" s="26">
        <v>37</v>
      </c>
      <c r="B172" s="32" t="s">
        <v>63</v>
      </c>
      <c r="C172" s="23">
        <v>0.98</v>
      </c>
      <c r="D172" s="26" t="s">
        <v>327</v>
      </c>
      <c r="E172" s="26" t="s">
        <v>465</v>
      </c>
      <c r="F172" s="28"/>
      <c r="G172" s="26" t="s">
        <v>49</v>
      </c>
      <c r="H172" s="26" t="s">
        <v>55</v>
      </c>
      <c r="I172" s="17" t="s">
        <v>24</v>
      </c>
      <c r="J172" s="123"/>
      <c r="K172" s="124"/>
      <c r="L172" s="125"/>
      <c r="M172" s="124"/>
      <c r="N172" s="124"/>
      <c r="O172" s="124"/>
      <c r="P172" s="124"/>
      <c r="Q172" s="76"/>
      <c r="R172" s="76"/>
      <c r="S172" s="76"/>
      <c r="T172" s="76"/>
    </row>
    <row r="173" spans="1:20" ht="25.5" x14ac:dyDescent="0.25">
      <c r="A173" s="26">
        <v>38</v>
      </c>
      <c r="B173" s="32" t="s">
        <v>64</v>
      </c>
      <c r="C173" s="17">
        <v>0.9</v>
      </c>
      <c r="D173" s="26" t="s">
        <v>327</v>
      </c>
      <c r="E173" s="26" t="s">
        <v>465</v>
      </c>
      <c r="F173" s="28"/>
      <c r="G173" s="26" t="s">
        <v>49</v>
      </c>
      <c r="H173" s="26" t="s">
        <v>55</v>
      </c>
      <c r="I173" s="17" t="s">
        <v>24</v>
      </c>
      <c r="J173" s="123"/>
      <c r="K173" s="124"/>
      <c r="L173" s="125"/>
      <c r="M173" s="124"/>
      <c r="N173" s="124"/>
      <c r="O173" s="124"/>
      <c r="P173" s="124"/>
      <c r="Q173" s="76"/>
      <c r="R173" s="76"/>
      <c r="S173" s="76"/>
      <c r="T173" s="76"/>
    </row>
    <row r="174" spans="1:20" x14ac:dyDescent="0.25">
      <c r="A174" s="54" t="s">
        <v>65</v>
      </c>
      <c r="B174" s="29"/>
      <c r="C174" s="17"/>
      <c r="D174" s="33"/>
      <c r="E174" s="26"/>
      <c r="F174" s="30"/>
      <c r="G174" s="53"/>
      <c r="H174" s="26"/>
      <c r="I174" s="26"/>
      <c r="J174" s="126"/>
      <c r="K174" s="124"/>
      <c r="L174" s="125"/>
      <c r="M174" s="124"/>
      <c r="N174" s="124"/>
      <c r="O174" s="124"/>
      <c r="P174" s="124"/>
      <c r="Q174" s="76"/>
      <c r="R174" s="76"/>
      <c r="S174" s="76"/>
      <c r="T174" s="76"/>
    </row>
    <row r="175" spans="1:20" x14ac:dyDescent="0.25">
      <c r="A175" s="54" t="s">
        <v>66</v>
      </c>
      <c r="B175" s="29"/>
      <c r="C175" s="17"/>
      <c r="D175" s="33"/>
      <c r="E175" s="26"/>
      <c r="F175" s="30"/>
      <c r="G175" s="53"/>
      <c r="H175" s="26"/>
      <c r="I175" s="26"/>
      <c r="J175" s="126"/>
      <c r="K175" s="124"/>
      <c r="L175" s="125"/>
      <c r="M175" s="124"/>
      <c r="N175" s="124"/>
      <c r="O175" s="124"/>
      <c r="P175" s="124"/>
      <c r="Q175" s="76"/>
      <c r="R175" s="76"/>
      <c r="S175" s="76"/>
      <c r="T175" s="76"/>
    </row>
    <row r="176" spans="1:20" ht="25.5" x14ac:dyDescent="0.25">
      <c r="A176" s="26">
        <v>40</v>
      </c>
      <c r="B176" s="16" t="s">
        <v>67</v>
      </c>
      <c r="C176" s="23">
        <v>0.25</v>
      </c>
      <c r="D176" s="26" t="s">
        <v>327</v>
      </c>
      <c r="E176" s="26" t="s">
        <v>465</v>
      </c>
      <c r="F176" s="28"/>
      <c r="G176" s="26" t="s">
        <v>49</v>
      </c>
      <c r="H176" s="26" t="s">
        <v>55</v>
      </c>
      <c r="I176" s="17" t="s">
        <v>24</v>
      </c>
      <c r="J176" s="124"/>
      <c r="K176" s="124"/>
      <c r="L176" s="125"/>
      <c r="M176" s="124"/>
      <c r="N176" s="124"/>
      <c r="O176" s="124"/>
      <c r="P176" s="124"/>
      <c r="Q176" s="76"/>
      <c r="R176" s="76"/>
      <c r="S176" s="76"/>
      <c r="T176" s="76"/>
    </row>
    <row r="177" spans="1:20" ht="25.5" x14ac:dyDescent="0.25">
      <c r="A177" s="26">
        <v>41</v>
      </c>
      <c r="B177" s="16" t="s">
        <v>68</v>
      </c>
      <c r="C177" s="23">
        <v>0.5</v>
      </c>
      <c r="D177" s="26" t="s">
        <v>327</v>
      </c>
      <c r="E177" s="26" t="s">
        <v>465</v>
      </c>
      <c r="F177" s="28"/>
      <c r="G177" s="26" t="s">
        <v>49</v>
      </c>
      <c r="H177" s="26" t="s">
        <v>55</v>
      </c>
      <c r="I177" s="17" t="s">
        <v>24</v>
      </c>
      <c r="J177" s="123"/>
      <c r="K177" s="124"/>
      <c r="L177" s="125"/>
      <c r="M177" s="124"/>
      <c r="N177" s="124"/>
      <c r="O177" s="124"/>
      <c r="P177" s="124"/>
      <c r="Q177" s="76"/>
      <c r="R177" s="76"/>
      <c r="S177" s="76"/>
      <c r="T177" s="76"/>
    </row>
    <row r="178" spans="1:20" ht="25.5" x14ac:dyDescent="0.25">
      <c r="A178" s="26">
        <v>42</v>
      </c>
      <c r="B178" s="16" t="s">
        <v>69</v>
      </c>
      <c r="C178" s="23">
        <v>0.45</v>
      </c>
      <c r="D178" s="26" t="s">
        <v>327</v>
      </c>
      <c r="E178" s="26" t="s">
        <v>465</v>
      </c>
      <c r="F178" s="28"/>
      <c r="G178" s="26" t="s">
        <v>49</v>
      </c>
      <c r="H178" s="26" t="s">
        <v>55</v>
      </c>
      <c r="I178" s="17" t="s">
        <v>24</v>
      </c>
      <c r="J178" s="123"/>
      <c r="K178" s="124"/>
      <c r="L178" s="125"/>
      <c r="M178" s="124"/>
      <c r="N178" s="124"/>
      <c r="O178" s="124"/>
      <c r="P178" s="124"/>
      <c r="Q178" s="76"/>
      <c r="R178" s="76"/>
      <c r="S178" s="76"/>
      <c r="T178" s="76"/>
    </row>
    <row r="179" spans="1:20" ht="25.5" x14ac:dyDescent="0.25">
      <c r="A179" s="26">
        <v>43</v>
      </c>
      <c r="B179" s="16" t="s">
        <v>70</v>
      </c>
      <c r="C179" s="23">
        <v>0.65</v>
      </c>
      <c r="D179" s="26" t="s">
        <v>327</v>
      </c>
      <c r="E179" s="26" t="s">
        <v>465</v>
      </c>
      <c r="F179" s="28"/>
      <c r="G179" s="26" t="s">
        <v>49</v>
      </c>
      <c r="H179" s="26" t="s">
        <v>55</v>
      </c>
      <c r="I179" s="17" t="s">
        <v>24</v>
      </c>
      <c r="J179" s="123"/>
      <c r="K179" s="124"/>
      <c r="L179" s="125"/>
      <c r="M179" s="124"/>
      <c r="N179" s="124"/>
      <c r="O179" s="124"/>
      <c r="P179" s="124"/>
      <c r="Q179" s="76"/>
      <c r="R179" s="76"/>
      <c r="S179" s="76"/>
      <c r="T179" s="76"/>
    </row>
    <row r="180" spans="1:20" ht="25.5" x14ac:dyDescent="0.25">
      <c r="A180" s="26">
        <v>44</v>
      </c>
      <c r="B180" s="29" t="s">
        <v>71</v>
      </c>
      <c r="C180" s="23">
        <v>0.8</v>
      </c>
      <c r="D180" s="26" t="s">
        <v>327</v>
      </c>
      <c r="E180" s="26" t="s">
        <v>465</v>
      </c>
      <c r="F180" s="28"/>
      <c r="G180" s="26" t="s">
        <v>49</v>
      </c>
      <c r="H180" s="26" t="s">
        <v>55</v>
      </c>
      <c r="I180" s="17" t="s">
        <v>24</v>
      </c>
      <c r="J180" s="123"/>
      <c r="K180" s="124"/>
      <c r="L180" s="125"/>
      <c r="M180" s="124"/>
      <c r="N180" s="124"/>
      <c r="O180" s="124"/>
      <c r="P180" s="124"/>
      <c r="Q180" s="76"/>
      <c r="R180" s="76"/>
      <c r="S180" s="76"/>
      <c r="T180" s="76"/>
    </row>
    <row r="181" spans="1:20" ht="25.5" x14ac:dyDescent="0.25">
      <c r="A181" s="26">
        <v>45</v>
      </c>
      <c r="B181" s="29" t="s">
        <v>72</v>
      </c>
      <c r="C181" s="23">
        <v>0.35</v>
      </c>
      <c r="D181" s="26" t="s">
        <v>327</v>
      </c>
      <c r="E181" s="26" t="s">
        <v>465</v>
      </c>
      <c r="F181" s="28"/>
      <c r="G181" s="26" t="s">
        <v>49</v>
      </c>
      <c r="H181" s="26" t="s">
        <v>55</v>
      </c>
      <c r="I181" s="17" t="s">
        <v>24</v>
      </c>
      <c r="J181" s="123"/>
      <c r="K181" s="124"/>
      <c r="L181" s="125"/>
      <c r="M181" s="124"/>
      <c r="N181" s="124"/>
      <c r="O181" s="124"/>
      <c r="P181" s="124"/>
      <c r="Q181" s="76"/>
      <c r="R181" s="76"/>
      <c r="S181" s="76"/>
      <c r="T181" s="76"/>
    </row>
    <row r="182" spans="1:20" ht="25.5" x14ac:dyDescent="0.25">
      <c r="A182" s="26">
        <v>46</v>
      </c>
      <c r="B182" s="32" t="s">
        <v>73</v>
      </c>
      <c r="C182" s="23">
        <v>0.85</v>
      </c>
      <c r="D182" s="26" t="s">
        <v>327</v>
      </c>
      <c r="E182" s="26" t="s">
        <v>465</v>
      </c>
      <c r="F182" s="28"/>
      <c r="G182" s="26" t="s">
        <v>19</v>
      </c>
      <c r="H182" s="26" t="s">
        <v>55</v>
      </c>
      <c r="I182" s="26" t="s">
        <v>20</v>
      </c>
      <c r="J182" s="126"/>
      <c r="K182" s="124"/>
      <c r="L182" s="125"/>
      <c r="M182" s="124"/>
      <c r="N182" s="124"/>
      <c r="O182" s="124"/>
      <c r="P182" s="124"/>
      <c r="Q182" s="76"/>
      <c r="R182" s="76"/>
      <c r="S182" s="76"/>
      <c r="T182" s="76"/>
    </row>
    <row r="183" spans="1:20" ht="25.5" x14ac:dyDescent="0.25">
      <c r="A183" s="26">
        <v>47</v>
      </c>
      <c r="B183" s="32" t="s">
        <v>74</v>
      </c>
      <c r="C183" s="23">
        <v>0.8</v>
      </c>
      <c r="D183" s="26" t="s">
        <v>327</v>
      </c>
      <c r="E183" s="26" t="s">
        <v>465</v>
      </c>
      <c r="F183" s="28"/>
      <c r="G183" s="26" t="s">
        <v>19</v>
      </c>
      <c r="H183" s="26" t="s">
        <v>55</v>
      </c>
      <c r="I183" s="26" t="s">
        <v>20</v>
      </c>
      <c r="J183" s="126"/>
      <c r="K183" s="124"/>
      <c r="L183" s="125"/>
      <c r="M183" s="124"/>
      <c r="N183" s="124"/>
      <c r="O183" s="124"/>
      <c r="P183" s="124"/>
      <c r="Q183" s="76"/>
      <c r="R183" s="76"/>
      <c r="S183" s="76"/>
      <c r="T183" s="76"/>
    </row>
    <row r="184" spans="1:20" ht="25.5" x14ac:dyDescent="0.25">
      <c r="A184" s="26">
        <v>48</v>
      </c>
      <c r="B184" s="32" t="s">
        <v>75</v>
      </c>
      <c r="C184" s="23">
        <v>0.3</v>
      </c>
      <c r="D184" s="26" t="s">
        <v>327</v>
      </c>
      <c r="E184" s="26" t="s">
        <v>465</v>
      </c>
      <c r="F184" s="28"/>
      <c r="G184" s="26" t="s">
        <v>19</v>
      </c>
      <c r="H184" s="26" t="s">
        <v>55</v>
      </c>
      <c r="I184" s="26" t="s">
        <v>20</v>
      </c>
      <c r="J184" s="126"/>
      <c r="K184" s="124"/>
      <c r="L184" s="125"/>
      <c r="M184" s="124"/>
      <c r="N184" s="124"/>
      <c r="O184" s="124"/>
      <c r="P184" s="124"/>
      <c r="Q184" s="76"/>
      <c r="R184" s="76"/>
      <c r="S184" s="76"/>
      <c r="T184" s="76"/>
    </row>
    <row r="185" spans="1:20" ht="25.5" x14ac:dyDescent="0.25">
      <c r="A185" s="26">
        <v>49</v>
      </c>
      <c r="B185" s="29" t="s">
        <v>76</v>
      </c>
      <c r="C185" s="23">
        <v>0.6</v>
      </c>
      <c r="D185" s="26" t="s">
        <v>327</v>
      </c>
      <c r="E185" s="26" t="s">
        <v>465</v>
      </c>
      <c r="F185" s="28"/>
      <c r="G185" s="26" t="s">
        <v>19</v>
      </c>
      <c r="H185" s="26" t="s">
        <v>55</v>
      </c>
      <c r="I185" s="26" t="s">
        <v>20</v>
      </c>
      <c r="J185" s="123"/>
      <c r="K185" s="124"/>
      <c r="L185" s="125"/>
      <c r="M185" s="124"/>
      <c r="N185" s="124"/>
      <c r="O185" s="124"/>
      <c r="P185" s="124"/>
      <c r="Q185" s="76"/>
      <c r="R185" s="76"/>
      <c r="S185" s="76"/>
      <c r="T185" s="76"/>
    </row>
    <row r="186" spans="1:20" ht="25.5" x14ac:dyDescent="0.25">
      <c r="A186" s="26">
        <v>50</v>
      </c>
      <c r="B186" s="29" t="s">
        <v>302</v>
      </c>
      <c r="C186" s="23">
        <v>4.1100000000000003</v>
      </c>
      <c r="D186" s="26" t="s">
        <v>327</v>
      </c>
      <c r="E186" s="26" t="s">
        <v>465</v>
      </c>
      <c r="F186" s="28"/>
      <c r="G186" s="26" t="s">
        <v>44</v>
      </c>
      <c r="H186" s="31" t="s">
        <v>45</v>
      </c>
      <c r="I186" s="17" t="s">
        <v>24</v>
      </c>
      <c r="J186" s="123"/>
      <c r="K186" s="124"/>
      <c r="L186" s="125"/>
      <c r="M186" s="124"/>
      <c r="N186" s="124"/>
      <c r="O186" s="124"/>
      <c r="P186" s="124"/>
      <c r="Q186" s="76"/>
      <c r="R186" s="76"/>
      <c r="S186" s="76"/>
      <c r="T186" s="76"/>
    </row>
    <row r="187" spans="1:20" x14ac:dyDescent="0.25">
      <c r="A187" s="54" t="s">
        <v>66</v>
      </c>
      <c r="B187" s="29"/>
      <c r="C187" s="17"/>
      <c r="D187" s="33"/>
      <c r="E187" s="26"/>
      <c r="F187" s="30"/>
      <c r="G187" s="53"/>
      <c r="H187" s="26"/>
      <c r="I187" s="26"/>
      <c r="J187" s="126"/>
      <c r="K187" s="124"/>
      <c r="L187" s="125"/>
      <c r="M187" s="124"/>
      <c r="N187" s="124"/>
      <c r="O187" s="124"/>
      <c r="P187" s="124"/>
      <c r="Q187" s="76"/>
      <c r="R187" s="76"/>
      <c r="S187" s="76"/>
      <c r="T187" s="76"/>
    </row>
    <row r="188" spans="1:20" ht="51" x14ac:dyDescent="0.25">
      <c r="A188" s="26">
        <v>52</v>
      </c>
      <c r="B188" s="29" t="s">
        <v>77</v>
      </c>
      <c r="C188" s="23">
        <f>670/1000</f>
        <v>0.67</v>
      </c>
      <c r="D188" s="26" t="s">
        <v>327</v>
      </c>
      <c r="E188" s="26" t="s">
        <v>465</v>
      </c>
      <c r="F188" s="28"/>
      <c r="G188" s="26" t="s">
        <v>303</v>
      </c>
      <c r="H188" s="26" t="s">
        <v>78</v>
      </c>
      <c r="I188" s="26" t="s">
        <v>20</v>
      </c>
      <c r="J188" s="124"/>
      <c r="K188" s="124"/>
      <c r="L188" s="125"/>
      <c r="M188" s="124"/>
      <c r="N188" s="124"/>
      <c r="O188" s="124"/>
      <c r="P188" s="124"/>
      <c r="Q188" s="76"/>
      <c r="R188" s="76"/>
      <c r="S188" s="76"/>
      <c r="T188" s="76"/>
    </row>
    <row r="189" spans="1:20" ht="51" x14ac:dyDescent="0.25">
      <c r="A189" s="26">
        <f>A188+1</f>
        <v>53</v>
      </c>
      <c r="B189" s="29" t="s">
        <v>79</v>
      </c>
      <c r="C189" s="23">
        <f>354/1000</f>
        <v>0.35399999999999998</v>
      </c>
      <c r="D189" s="26" t="s">
        <v>327</v>
      </c>
      <c r="E189" s="26" t="s">
        <v>465</v>
      </c>
      <c r="F189" s="28">
        <v>0.4</v>
      </c>
      <c r="G189" s="26" t="s">
        <v>303</v>
      </c>
      <c r="H189" s="26" t="s">
        <v>78</v>
      </c>
      <c r="I189" s="26" t="s">
        <v>20</v>
      </c>
      <c r="J189" s="123">
        <f>C189</f>
        <v>0.35399999999999998</v>
      </c>
      <c r="K189" s="124">
        <v>1</v>
      </c>
      <c r="L189" s="125"/>
      <c r="M189" s="124"/>
      <c r="N189" s="124"/>
      <c r="O189" s="124"/>
      <c r="P189" s="124"/>
      <c r="Q189" s="76"/>
      <c r="R189" s="76"/>
      <c r="S189" s="76"/>
      <c r="T189" s="76"/>
    </row>
    <row r="190" spans="1:20" ht="51" x14ac:dyDescent="0.25">
      <c r="A190" s="26">
        <f t="shared" ref="A190:A211" si="4">A189+1</f>
        <v>54</v>
      </c>
      <c r="B190" s="29" t="s">
        <v>80</v>
      </c>
      <c r="C190" s="23">
        <f>328/1000</f>
        <v>0.32800000000000001</v>
      </c>
      <c r="D190" s="26" t="s">
        <v>327</v>
      </c>
      <c r="E190" s="26" t="s">
        <v>465</v>
      </c>
      <c r="F190" s="28">
        <v>0.35</v>
      </c>
      <c r="G190" s="26" t="s">
        <v>303</v>
      </c>
      <c r="H190" s="26" t="s">
        <v>78</v>
      </c>
      <c r="I190" s="26" t="s">
        <v>20</v>
      </c>
      <c r="J190" s="123"/>
      <c r="K190" s="124"/>
      <c r="L190" s="125"/>
      <c r="M190" s="124"/>
      <c r="N190" s="124"/>
      <c r="O190" s="124"/>
      <c r="P190" s="124"/>
      <c r="Q190" s="76"/>
      <c r="R190" s="76"/>
      <c r="S190" s="76"/>
      <c r="T190" s="76"/>
    </row>
    <row r="191" spans="1:20" ht="51" x14ac:dyDescent="0.25">
      <c r="A191" s="26">
        <f t="shared" si="4"/>
        <v>55</v>
      </c>
      <c r="B191" s="29" t="s">
        <v>81</v>
      </c>
      <c r="C191" s="23">
        <f>400/1000</f>
        <v>0.4</v>
      </c>
      <c r="D191" s="26" t="s">
        <v>327</v>
      </c>
      <c r="E191" s="26" t="s">
        <v>465</v>
      </c>
      <c r="F191" s="28">
        <v>0.35</v>
      </c>
      <c r="G191" s="26" t="s">
        <v>303</v>
      </c>
      <c r="H191" s="26" t="s">
        <v>78</v>
      </c>
      <c r="I191" s="26" t="s">
        <v>20</v>
      </c>
      <c r="J191" s="123"/>
      <c r="K191" s="124"/>
      <c r="L191" s="125"/>
      <c r="M191" s="124"/>
      <c r="N191" s="124"/>
      <c r="O191" s="124"/>
      <c r="P191" s="124"/>
      <c r="Q191" s="76"/>
      <c r="R191" s="76"/>
      <c r="S191" s="76"/>
      <c r="T191" s="76"/>
    </row>
    <row r="192" spans="1:20" ht="51" x14ac:dyDescent="0.25">
      <c r="A192" s="26">
        <f t="shared" si="4"/>
        <v>56</v>
      </c>
      <c r="B192" s="29" t="s">
        <v>82</v>
      </c>
      <c r="C192" s="23">
        <f>610/1000</f>
        <v>0.61</v>
      </c>
      <c r="D192" s="26" t="s">
        <v>327</v>
      </c>
      <c r="E192" s="26" t="s">
        <v>465</v>
      </c>
      <c r="F192" s="28">
        <v>0.4</v>
      </c>
      <c r="G192" s="26" t="s">
        <v>303</v>
      </c>
      <c r="H192" s="26" t="s">
        <v>78</v>
      </c>
      <c r="I192" s="26" t="s">
        <v>20</v>
      </c>
      <c r="J192" s="123"/>
      <c r="K192" s="124"/>
      <c r="L192" s="125"/>
      <c r="M192" s="124"/>
      <c r="N192" s="124"/>
      <c r="O192" s="124"/>
      <c r="P192" s="124"/>
      <c r="Q192" s="76"/>
      <c r="R192" s="76"/>
      <c r="S192" s="76"/>
      <c r="T192" s="76"/>
    </row>
    <row r="193" spans="1:20" ht="51" x14ac:dyDescent="0.25">
      <c r="A193" s="26">
        <f t="shared" si="4"/>
        <v>57</v>
      </c>
      <c r="B193" s="29" t="s">
        <v>83</v>
      </c>
      <c r="C193" s="27">
        <v>2.5</v>
      </c>
      <c r="D193" s="26" t="s">
        <v>327</v>
      </c>
      <c r="E193" s="26" t="s">
        <v>465</v>
      </c>
      <c r="F193" s="28"/>
      <c r="G193" s="26" t="s">
        <v>303</v>
      </c>
      <c r="H193" s="26" t="s">
        <v>78</v>
      </c>
      <c r="I193" s="26" t="s">
        <v>20</v>
      </c>
      <c r="J193" s="123"/>
      <c r="K193" s="124"/>
      <c r="L193" s="125"/>
      <c r="M193" s="124"/>
      <c r="N193" s="124"/>
      <c r="O193" s="124"/>
      <c r="P193" s="124"/>
      <c r="Q193" s="76"/>
      <c r="R193" s="76"/>
      <c r="S193" s="76"/>
      <c r="T193" s="76"/>
    </row>
    <row r="194" spans="1:20" ht="51" x14ac:dyDescent="0.25">
      <c r="A194" s="26">
        <f t="shared" si="4"/>
        <v>58</v>
      </c>
      <c r="B194" s="29" t="s">
        <v>84</v>
      </c>
      <c r="C194" s="27">
        <v>1.5</v>
      </c>
      <c r="D194" s="26" t="s">
        <v>327</v>
      </c>
      <c r="E194" s="26" t="s">
        <v>465</v>
      </c>
      <c r="F194" s="28"/>
      <c r="G194" s="26" t="s">
        <v>303</v>
      </c>
      <c r="H194" s="26" t="s">
        <v>78</v>
      </c>
      <c r="I194" s="26" t="s">
        <v>20</v>
      </c>
      <c r="J194" s="126"/>
      <c r="K194" s="124"/>
      <c r="L194" s="125"/>
      <c r="M194" s="124"/>
      <c r="N194" s="124"/>
      <c r="O194" s="124"/>
      <c r="P194" s="124"/>
      <c r="Q194" s="76"/>
      <c r="R194" s="76"/>
      <c r="S194" s="76"/>
      <c r="T194" s="76"/>
    </row>
    <row r="195" spans="1:20" ht="51" x14ac:dyDescent="0.25">
      <c r="A195" s="26">
        <f>A194+1</f>
        <v>59</v>
      </c>
      <c r="B195" s="29" t="s">
        <v>85</v>
      </c>
      <c r="C195" s="23">
        <v>1.6</v>
      </c>
      <c r="D195" s="26" t="s">
        <v>327</v>
      </c>
      <c r="E195" s="26" t="s">
        <v>465</v>
      </c>
      <c r="F195" s="28"/>
      <c r="G195" s="26" t="s">
        <v>303</v>
      </c>
      <c r="H195" s="26" t="s">
        <v>78</v>
      </c>
      <c r="I195" s="26" t="s">
        <v>20</v>
      </c>
      <c r="J195" s="123"/>
      <c r="K195" s="124"/>
      <c r="L195" s="125"/>
      <c r="M195" s="124"/>
      <c r="N195" s="124"/>
      <c r="O195" s="124"/>
      <c r="P195" s="124"/>
      <c r="Q195" s="76"/>
      <c r="R195" s="76"/>
      <c r="S195" s="76"/>
      <c r="T195" s="76"/>
    </row>
    <row r="196" spans="1:20" ht="51" x14ac:dyDescent="0.25">
      <c r="A196" s="26">
        <f t="shared" si="4"/>
        <v>60</v>
      </c>
      <c r="B196" s="29" t="s">
        <v>86</v>
      </c>
      <c r="C196" s="23">
        <f>630/1000</f>
        <v>0.63</v>
      </c>
      <c r="D196" s="26" t="s">
        <v>327</v>
      </c>
      <c r="E196" s="26" t="s">
        <v>465</v>
      </c>
      <c r="F196" s="28">
        <v>0.35</v>
      </c>
      <c r="G196" s="26" t="s">
        <v>303</v>
      </c>
      <c r="H196" s="26" t="s">
        <v>78</v>
      </c>
      <c r="I196" s="26" t="s">
        <v>20</v>
      </c>
      <c r="J196" s="124"/>
      <c r="K196" s="124"/>
      <c r="L196" s="124"/>
      <c r="M196" s="124"/>
      <c r="N196" s="124"/>
      <c r="O196" s="124"/>
      <c r="P196" s="124"/>
      <c r="Q196" s="76"/>
      <c r="R196" s="76"/>
      <c r="S196" s="76"/>
      <c r="T196" s="76"/>
    </row>
    <row r="197" spans="1:20" ht="51" x14ac:dyDescent="0.25">
      <c r="A197" s="26">
        <f t="shared" si="4"/>
        <v>61</v>
      </c>
      <c r="B197" s="29" t="s">
        <v>87</v>
      </c>
      <c r="C197" s="23">
        <f>590/1000</f>
        <v>0.59</v>
      </c>
      <c r="D197" s="26" t="s">
        <v>327</v>
      </c>
      <c r="E197" s="26" t="s">
        <v>465</v>
      </c>
      <c r="F197" s="28">
        <v>0.4</v>
      </c>
      <c r="G197" s="26" t="s">
        <v>303</v>
      </c>
      <c r="H197" s="26" t="s">
        <v>78</v>
      </c>
      <c r="I197" s="26" t="s">
        <v>20</v>
      </c>
      <c r="J197" s="124"/>
      <c r="K197" s="124"/>
      <c r="L197" s="124"/>
      <c r="M197" s="124"/>
      <c r="N197" s="124"/>
      <c r="O197" s="124"/>
      <c r="P197" s="124"/>
      <c r="Q197" s="76"/>
      <c r="R197" s="76"/>
      <c r="S197" s="76"/>
      <c r="T197" s="76"/>
    </row>
    <row r="198" spans="1:20" ht="51" x14ac:dyDescent="0.25">
      <c r="A198" s="26">
        <f t="shared" si="4"/>
        <v>62</v>
      </c>
      <c r="B198" s="29" t="s">
        <v>88</v>
      </c>
      <c r="C198" s="23">
        <f>334/1000</f>
        <v>0.33400000000000002</v>
      </c>
      <c r="D198" s="26" t="s">
        <v>327</v>
      </c>
      <c r="E198" s="26" t="s">
        <v>465</v>
      </c>
      <c r="F198" s="28">
        <v>0.35</v>
      </c>
      <c r="G198" s="26" t="s">
        <v>303</v>
      </c>
      <c r="H198" s="26" t="s">
        <v>78</v>
      </c>
      <c r="I198" s="26" t="s">
        <v>20</v>
      </c>
      <c r="J198" s="124"/>
      <c r="K198" s="124"/>
      <c r="L198" s="124"/>
      <c r="M198" s="124"/>
      <c r="N198" s="124"/>
      <c r="O198" s="124"/>
      <c r="P198" s="124"/>
      <c r="Q198" s="76"/>
      <c r="R198" s="76"/>
      <c r="S198" s="76"/>
      <c r="T198" s="76"/>
    </row>
    <row r="199" spans="1:20" ht="51" x14ac:dyDescent="0.25">
      <c r="A199" s="26">
        <f t="shared" si="4"/>
        <v>63</v>
      </c>
      <c r="B199" s="29" t="s">
        <v>89</v>
      </c>
      <c r="C199" s="23">
        <f>460/1000</f>
        <v>0.46</v>
      </c>
      <c r="D199" s="26" t="s">
        <v>327</v>
      </c>
      <c r="E199" s="26" t="s">
        <v>465</v>
      </c>
      <c r="F199" s="28">
        <v>0.35</v>
      </c>
      <c r="G199" s="26" t="s">
        <v>303</v>
      </c>
      <c r="H199" s="26" t="s">
        <v>78</v>
      </c>
      <c r="I199" s="26" t="s">
        <v>20</v>
      </c>
      <c r="J199" s="124"/>
      <c r="K199" s="124"/>
      <c r="L199" s="124"/>
      <c r="M199" s="124"/>
      <c r="N199" s="124"/>
      <c r="O199" s="124"/>
      <c r="P199" s="124"/>
      <c r="Q199" s="76"/>
      <c r="R199" s="76"/>
      <c r="S199" s="76"/>
      <c r="T199" s="76"/>
    </row>
    <row r="200" spans="1:20" ht="51" x14ac:dyDescent="0.25">
      <c r="A200" s="26">
        <f t="shared" si="4"/>
        <v>64</v>
      </c>
      <c r="B200" s="29" t="s">
        <v>90</v>
      </c>
      <c r="C200" s="23">
        <f>380/1000</f>
        <v>0.38</v>
      </c>
      <c r="D200" s="26" t="s">
        <v>327</v>
      </c>
      <c r="E200" s="26" t="s">
        <v>465</v>
      </c>
      <c r="F200" s="28">
        <v>0.3</v>
      </c>
      <c r="G200" s="26" t="s">
        <v>303</v>
      </c>
      <c r="H200" s="26" t="s">
        <v>78</v>
      </c>
      <c r="I200" s="26" t="s">
        <v>20</v>
      </c>
      <c r="J200" s="124"/>
      <c r="K200" s="124"/>
      <c r="L200" s="124"/>
      <c r="M200" s="124"/>
      <c r="N200" s="124"/>
      <c r="O200" s="124"/>
      <c r="P200" s="124"/>
      <c r="Q200" s="76"/>
      <c r="R200" s="76"/>
      <c r="S200" s="76"/>
      <c r="T200" s="76"/>
    </row>
    <row r="201" spans="1:20" ht="51" x14ac:dyDescent="0.25">
      <c r="A201" s="26">
        <f t="shared" si="4"/>
        <v>65</v>
      </c>
      <c r="B201" s="29" t="s">
        <v>91</v>
      </c>
      <c r="C201" s="23">
        <f>270/1000</f>
        <v>0.27</v>
      </c>
      <c r="D201" s="26" t="s">
        <v>327</v>
      </c>
      <c r="E201" s="26" t="s">
        <v>465</v>
      </c>
      <c r="F201" s="28">
        <v>0.35</v>
      </c>
      <c r="G201" s="26" t="s">
        <v>303</v>
      </c>
      <c r="H201" s="26" t="s">
        <v>78</v>
      </c>
      <c r="I201" s="26" t="s">
        <v>20</v>
      </c>
      <c r="J201" s="124"/>
      <c r="K201" s="124"/>
      <c r="L201" s="124"/>
      <c r="M201" s="124"/>
      <c r="N201" s="124"/>
      <c r="O201" s="124"/>
      <c r="P201" s="124"/>
      <c r="Q201" s="76"/>
      <c r="R201" s="76"/>
      <c r="S201" s="76"/>
      <c r="T201" s="76"/>
    </row>
    <row r="202" spans="1:20" ht="51" x14ac:dyDescent="0.25">
      <c r="A202" s="26">
        <f t="shared" si="4"/>
        <v>66</v>
      </c>
      <c r="B202" s="29" t="s">
        <v>92</v>
      </c>
      <c r="C202" s="17">
        <v>2.9</v>
      </c>
      <c r="D202" s="26" t="s">
        <v>327</v>
      </c>
      <c r="E202" s="26" t="s">
        <v>465</v>
      </c>
      <c r="F202" s="28">
        <v>0.25</v>
      </c>
      <c r="G202" s="26" t="s">
        <v>303</v>
      </c>
      <c r="H202" s="26" t="s">
        <v>78</v>
      </c>
      <c r="I202" s="26" t="s">
        <v>20</v>
      </c>
      <c r="J202" s="124"/>
      <c r="K202" s="124"/>
      <c r="L202" s="124"/>
      <c r="M202" s="124"/>
      <c r="N202" s="124"/>
      <c r="O202" s="124"/>
      <c r="P202" s="124"/>
      <c r="Q202" s="76"/>
      <c r="R202" s="76"/>
      <c r="S202" s="76"/>
      <c r="T202" s="76"/>
    </row>
    <row r="203" spans="1:20" ht="51" x14ac:dyDescent="0.25">
      <c r="A203" s="26">
        <f t="shared" si="4"/>
        <v>67</v>
      </c>
      <c r="B203" s="29" t="s">
        <v>93</v>
      </c>
      <c r="C203" s="17">
        <f>790/1000</f>
        <v>0.79</v>
      </c>
      <c r="D203" s="26" t="s">
        <v>327</v>
      </c>
      <c r="E203" s="26" t="s">
        <v>465</v>
      </c>
      <c r="F203" s="28"/>
      <c r="G203" s="26" t="s">
        <v>303</v>
      </c>
      <c r="H203" s="26" t="s">
        <v>78</v>
      </c>
      <c r="I203" s="26" t="s">
        <v>20</v>
      </c>
      <c r="J203" s="124"/>
      <c r="K203" s="124"/>
      <c r="L203" s="124"/>
      <c r="M203" s="124"/>
      <c r="N203" s="124"/>
      <c r="O203" s="124"/>
      <c r="P203" s="124"/>
      <c r="Q203" s="76"/>
      <c r="R203" s="76"/>
      <c r="S203" s="76"/>
      <c r="T203" s="76"/>
    </row>
    <row r="204" spans="1:20" ht="51" x14ac:dyDescent="0.25">
      <c r="A204" s="26">
        <f t="shared" si="4"/>
        <v>68</v>
      </c>
      <c r="B204" s="29" t="s">
        <v>94</v>
      </c>
      <c r="C204" s="17">
        <f>690/1000</f>
        <v>0.69</v>
      </c>
      <c r="D204" s="26" t="s">
        <v>327</v>
      </c>
      <c r="E204" s="26" t="s">
        <v>465</v>
      </c>
      <c r="F204" s="28"/>
      <c r="G204" s="26" t="s">
        <v>303</v>
      </c>
      <c r="H204" s="26" t="s">
        <v>78</v>
      </c>
      <c r="I204" s="26" t="s">
        <v>20</v>
      </c>
      <c r="J204" s="124"/>
      <c r="K204" s="124"/>
      <c r="L204" s="124"/>
      <c r="M204" s="124"/>
      <c r="N204" s="124"/>
      <c r="O204" s="124"/>
      <c r="P204" s="124"/>
      <c r="Q204" s="76"/>
      <c r="R204" s="76"/>
      <c r="S204" s="76"/>
      <c r="T204" s="76"/>
    </row>
    <row r="205" spans="1:20" ht="51" x14ac:dyDescent="0.25">
      <c r="A205" s="26">
        <f t="shared" si="4"/>
        <v>69</v>
      </c>
      <c r="B205" s="29" t="s">
        <v>95</v>
      </c>
      <c r="C205" s="17">
        <f>2890/1000</f>
        <v>2.89</v>
      </c>
      <c r="D205" s="26" t="s">
        <v>327</v>
      </c>
      <c r="E205" s="26" t="s">
        <v>465</v>
      </c>
      <c r="F205" s="28">
        <v>0.15</v>
      </c>
      <c r="G205" s="26" t="s">
        <v>303</v>
      </c>
      <c r="H205" s="26" t="s">
        <v>78</v>
      </c>
      <c r="I205" s="26" t="s">
        <v>20</v>
      </c>
      <c r="J205" s="124"/>
      <c r="K205" s="124"/>
      <c r="L205" s="124"/>
      <c r="M205" s="124"/>
      <c r="N205" s="124"/>
      <c r="O205" s="124"/>
      <c r="P205" s="124"/>
      <c r="Q205" s="76"/>
      <c r="R205" s="76"/>
      <c r="S205" s="76"/>
      <c r="T205" s="76"/>
    </row>
    <row r="206" spans="1:20" ht="51" x14ac:dyDescent="0.25">
      <c r="A206" s="26">
        <f t="shared" si="4"/>
        <v>70</v>
      </c>
      <c r="B206" s="29" t="s">
        <v>96</v>
      </c>
      <c r="C206" s="17">
        <v>3.14</v>
      </c>
      <c r="D206" s="26" t="s">
        <v>327</v>
      </c>
      <c r="E206" s="26" t="s">
        <v>465</v>
      </c>
      <c r="F206" s="30"/>
      <c r="G206" s="26" t="s">
        <v>303</v>
      </c>
      <c r="H206" s="26" t="s">
        <v>78</v>
      </c>
      <c r="I206" s="26" t="s">
        <v>20</v>
      </c>
      <c r="J206" s="124"/>
      <c r="K206" s="124"/>
      <c r="L206" s="124"/>
      <c r="M206" s="124"/>
      <c r="N206" s="124"/>
      <c r="O206" s="124"/>
      <c r="P206" s="124"/>
      <c r="Q206" s="76"/>
      <c r="R206" s="76"/>
      <c r="S206" s="76"/>
      <c r="T206" s="76"/>
    </row>
    <row r="207" spans="1:20" ht="51" x14ac:dyDescent="0.25">
      <c r="A207" s="26">
        <f t="shared" si="4"/>
        <v>71</v>
      </c>
      <c r="B207" s="29" t="s">
        <v>97</v>
      </c>
      <c r="C207" s="23">
        <f>1470/1000</f>
        <v>1.47</v>
      </c>
      <c r="D207" s="26" t="s">
        <v>327</v>
      </c>
      <c r="E207" s="26" t="s">
        <v>465</v>
      </c>
      <c r="F207" s="28"/>
      <c r="G207" s="26" t="s">
        <v>303</v>
      </c>
      <c r="H207" s="26" t="s">
        <v>78</v>
      </c>
      <c r="I207" s="26" t="s">
        <v>20</v>
      </c>
      <c r="J207" s="124"/>
      <c r="K207" s="124"/>
      <c r="L207" s="124"/>
      <c r="M207" s="124"/>
      <c r="N207" s="124"/>
      <c r="O207" s="124"/>
      <c r="P207" s="124"/>
      <c r="Q207" s="76"/>
      <c r="R207" s="76"/>
      <c r="S207" s="76"/>
      <c r="T207" s="76"/>
    </row>
    <row r="208" spans="1:20" ht="25.5" x14ac:dyDescent="0.25">
      <c r="A208" s="26">
        <f t="shared" si="4"/>
        <v>72</v>
      </c>
      <c r="B208" s="29" t="s">
        <v>98</v>
      </c>
      <c r="C208" s="17">
        <v>2.2000000000000002</v>
      </c>
      <c r="D208" s="26" t="s">
        <v>327</v>
      </c>
      <c r="E208" s="26" t="s">
        <v>465</v>
      </c>
      <c r="F208" s="28"/>
      <c r="G208" s="26" t="s">
        <v>99</v>
      </c>
      <c r="H208" s="26" t="s">
        <v>100</v>
      </c>
      <c r="I208" s="26" t="s">
        <v>20</v>
      </c>
      <c r="J208" s="124"/>
      <c r="K208" s="124"/>
      <c r="L208" s="124"/>
      <c r="M208" s="124"/>
      <c r="N208" s="124"/>
      <c r="O208" s="124"/>
      <c r="P208" s="124"/>
      <c r="Q208" s="76"/>
      <c r="R208" s="76"/>
      <c r="S208" s="76"/>
      <c r="T208" s="76"/>
    </row>
    <row r="209" spans="1:20" ht="25.5" x14ac:dyDescent="0.25">
      <c r="A209" s="26">
        <f t="shared" si="4"/>
        <v>73</v>
      </c>
      <c r="B209" s="29" t="s">
        <v>101</v>
      </c>
      <c r="C209" s="17">
        <v>4</v>
      </c>
      <c r="D209" s="26" t="s">
        <v>327</v>
      </c>
      <c r="E209" s="26" t="s">
        <v>465</v>
      </c>
      <c r="F209" s="28"/>
      <c r="G209" s="26" t="s">
        <v>99</v>
      </c>
      <c r="H209" s="26" t="s">
        <v>100</v>
      </c>
      <c r="I209" s="26" t="s">
        <v>20</v>
      </c>
      <c r="J209" s="124"/>
      <c r="K209" s="124"/>
      <c r="L209" s="124"/>
      <c r="M209" s="124"/>
      <c r="N209" s="124"/>
      <c r="O209" s="124"/>
      <c r="P209" s="124"/>
      <c r="Q209" s="76"/>
      <c r="R209" s="76"/>
      <c r="S209" s="76"/>
      <c r="T209" s="76"/>
    </row>
    <row r="210" spans="1:20" ht="25.5" x14ac:dyDescent="0.25">
      <c r="A210" s="26">
        <f t="shared" si="4"/>
        <v>74</v>
      </c>
      <c r="B210" s="29" t="s">
        <v>102</v>
      </c>
      <c r="C210" s="17">
        <v>2.75</v>
      </c>
      <c r="D210" s="26" t="s">
        <v>327</v>
      </c>
      <c r="E210" s="26" t="s">
        <v>465</v>
      </c>
      <c r="F210" s="28"/>
      <c r="G210" s="26" t="s">
        <v>99</v>
      </c>
      <c r="H210" s="26" t="s">
        <v>100</v>
      </c>
      <c r="I210" s="26" t="s">
        <v>20</v>
      </c>
      <c r="J210" s="124"/>
      <c r="K210" s="124"/>
      <c r="L210" s="124"/>
      <c r="M210" s="124"/>
      <c r="N210" s="124"/>
      <c r="O210" s="124"/>
      <c r="P210" s="124"/>
      <c r="Q210" s="76"/>
      <c r="R210" s="76"/>
      <c r="S210" s="76"/>
      <c r="T210" s="76"/>
    </row>
    <row r="211" spans="1:20" ht="25.5" x14ac:dyDescent="0.25">
      <c r="A211" s="26">
        <f t="shared" si="4"/>
        <v>75</v>
      </c>
      <c r="B211" s="29" t="s">
        <v>103</v>
      </c>
      <c r="C211" s="17">
        <v>2.1</v>
      </c>
      <c r="D211" s="26" t="s">
        <v>327</v>
      </c>
      <c r="E211" s="26" t="s">
        <v>465</v>
      </c>
      <c r="F211" s="28"/>
      <c r="G211" s="26" t="s">
        <v>99</v>
      </c>
      <c r="H211" s="26" t="s">
        <v>100</v>
      </c>
      <c r="I211" s="26" t="s">
        <v>20</v>
      </c>
      <c r="J211" s="124"/>
      <c r="K211" s="124"/>
      <c r="L211" s="124"/>
      <c r="M211" s="124"/>
      <c r="N211" s="124"/>
      <c r="O211" s="124"/>
      <c r="P211" s="124"/>
      <c r="Q211" s="76"/>
      <c r="R211" s="76"/>
      <c r="S211" s="76"/>
      <c r="T211" s="76"/>
    </row>
    <row r="212" spans="1:20" x14ac:dyDescent="0.25">
      <c r="A212" s="50"/>
      <c r="B212" s="48"/>
      <c r="C212" s="49"/>
      <c r="D212" s="50"/>
      <c r="E212" s="50"/>
      <c r="F212" s="50"/>
      <c r="G212" s="51"/>
      <c r="H212" s="51"/>
      <c r="I212" s="51"/>
    </row>
    <row r="213" spans="1:20" s="24" customFormat="1" ht="18" customHeight="1" x14ac:dyDescent="0.25">
      <c r="A213" s="176" t="s">
        <v>163</v>
      </c>
      <c r="B213" s="176"/>
      <c r="C213" s="176"/>
      <c r="D213" s="176"/>
      <c r="E213" s="176"/>
      <c r="F213" s="176"/>
      <c r="G213" s="176"/>
      <c r="H213" s="176"/>
      <c r="I213" s="176"/>
    </row>
    <row r="214" spans="1:20" s="24" customFormat="1" ht="18" customHeight="1" x14ac:dyDescent="0.25">
      <c r="A214" s="193" t="s">
        <v>347</v>
      </c>
      <c r="B214" s="193"/>
      <c r="C214" s="194"/>
      <c r="D214" s="194"/>
      <c r="E214" s="194"/>
      <c r="F214" s="194"/>
      <c r="G214" s="194"/>
      <c r="H214" s="194"/>
      <c r="I214" s="194"/>
      <c r="J214" s="128"/>
      <c r="K214" s="129"/>
      <c r="L214" s="130"/>
      <c r="M214" s="129"/>
      <c r="N214" s="129"/>
      <c r="O214" s="129"/>
      <c r="P214" s="129"/>
      <c r="R214" s="131"/>
      <c r="S214" s="131"/>
    </row>
    <row r="215" spans="1:20" x14ac:dyDescent="0.25">
      <c r="A215" s="121" t="s">
        <v>176</v>
      </c>
      <c r="B215" s="121"/>
      <c r="C215" s="121"/>
      <c r="D215" s="121"/>
      <c r="E215" s="121"/>
      <c r="F215" s="105"/>
      <c r="G215" s="121"/>
      <c r="H215" s="121"/>
      <c r="I215" s="121"/>
    </row>
    <row r="216" spans="1:20" x14ac:dyDescent="0.25">
      <c r="A216" s="121" t="s">
        <v>177</v>
      </c>
      <c r="B216" s="121"/>
      <c r="C216" s="121"/>
      <c r="D216" s="121"/>
      <c r="E216" s="121"/>
      <c r="F216" s="105"/>
      <c r="G216" s="121"/>
      <c r="H216" s="121"/>
      <c r="I216" s="121"/>
    </row>
    <row r="217" spans="1:20" ht="15.75" customHeight="1" x14ac:dyDescent="0.25">
      <c r="A217" s="59">
        <v>1</v>
      </c>
      <c r="B217" s="132" t="s">
        <v>105</v>
      </c>
      <c r="C217" s="133">
        <v>0.28000000000000003</v>
      </c>
      <c r="D217" s="18" t="s">
        <v>348</v>
      </c>
      <c r="E217" s="18" t="s">
        <v>325</v>
      </c>
      <c r="F217" s="34">
        <v>0.15</v>
      </c>
      <c r="G217" s="174" t="s">
        <v>175</v>
      </c>
      <c r="H217" s="174" t="s">
        <v>349</v>
      </c>
      <c r="I217" s="174" t="s">
        <v>350</v>
      </c>
    </row>
    <row r="218" spans="1:20" ht="15.75" x14ac:dyDescent="0.25">
      <c r="A218" s="59">
        <v>2</v>
      </c>
      <c r="B218" s="132" t="s">
        <v>104</v>
      </c>
      <c r="C218" s="133">
        <v>0.75</v>
      </c>
      <c r="D218" s="18" t="s">
        <v>348</v>
      </c>
      <c r="E218" s="18" t="s">
        <v>325</v>
      </c>
      <c r="F218" s="36" t="s">
        <v>351</v>
      </c>
      <c r="G218" s="174"/>
      <c r="H218" s="174"/>
      <c r="I218" s="174"/>
    </row>
    <row r="219" spans="1:20" ht="15.75" x14ac:dyDescent="0.25">
      <c r="A219" s="59">
        <v>3</v>
      </c>
      <c r="B219" s="132" t="s">
        <v>352</v>
      </c>
      <c r="C219" s="133">
        <v>0.55000000000000004</v>
      </c>
      <c r="D219" s="18" t="s">
        <v>348</v>
      </c>
      <c r="E219" s="18" t="s">
        <v>325</v>
      </c>
      <c r="F219" s="36" t="s">
        <v>351</v>
      </c>
      <c r="G219" s="174"/>
      <c r="H219" s="174"/>
      <c r="I219" s="174"/>
    </row>
    <row r="220" spans="1:20" ht="15.75" x14ac:dyDescent="0.25">
      <c r="A220" s="59">
        <v>4</v>
      </c>
      <c r="B220" s="132" t="s">
        <v>353</v>
      </c>
      <c r="C220" s="133">
        <v>1.98</v>
      </c>
      <c r="D220" s="18" t="s">
        <v>348</v>
      </c>
      <c r="E220" s="18" t="s">
        <v>325</v>
      </c>
      <c r="F220" s="36" t="s">
        <v>351</v>
      </c>
      <c r="G220" s="174"/>
      <c r="H220" s="174"/>
      <c r="I220" s="174"/>
    </row>
    <row r="221" spans="1:20" ht="15.75" x14ac:dyDescent="0.25">
      <c r="A221" s="59">
        <v>5</v>
      </c>
      <c r="B221" s="132" t="s">
        <v>354</v>
      </c>
      <c r="C221" s="134">
        <v>1.1000000000000001</v>
      </c>
      <c r="D221" s="18" t="s">
        <v>348</v>
      </c>
      <c r="E221" s="18" t="s">
        <v>325</v>
      </c>
      <c r="F221" s="36" t="s">
        <v>351</v>
      </c>
      <c r="G221" s="174"/>
      <c r="H221" s="174"/>
      <c r="I221" s="174"/>
    </row>
    <row r="222" spans="1:20" ht="15.75" x14ac:dyDescent="0.25">
      <c r="A222" s="59">
        <v>6</v>
      </c>
      <c r="B222" s="132" t="s">
        <v>355</v>
      </c>
      <c r="C222" s="133">
        <v>0.32</v>
      </c>
      <c r="D222" s="18" t="s">
        <v>348</v>
      </c>
      <c r="E222" s="18" t="s">
        <v>325</v>
      </c>
      <c r="F222" s="34">
        <v>0.15</v>
      </c>
      <c r="G222" s="174"/>
      <c r="H222" s="174"/>
      <c r="I222" s="174"/>
    </row>
    <row r="223" spans="1:20" ht="15.75" x14ac:dyDescent="0.25">
      <c r="A223" s="59">
        <v>7</v>
      </c>
      <c r="B223" s="132" t="s">
        <v>356</v>
      </c>
      <c r="C223" s="133">
        <v>0.45</v>
      </c>
      <c r="D223" s="18" t="s">
        <v>348</v>
      </c>
      <c r="E223" s="18" t="s">
        <v>325</v>
      </c>
      <c r="F223" s="36" t="s">
        <v>351</v>
      </c>
      <c r="G223" s="174"/>
      <c r="H223" s="174"/>
      <c r="I223" s="174"/>
    </row>
    <row r="224" spans="1:20" ht="15.75" x14ac:dyDescent="0.25">
      <c r="A224" s="59">
        <v>8</v>
      </c>
      <c r="B224" s="132" t="s">
        <v>357</v>
      </c>
      <c r="C224" s="133">
        <v>0.7</v>
      </c>
      <c r="D224" s="18" t="s">
        <v>348</v>
      </c>
      <c r="E224" s="18" t="s">
        <v>325</v>
      </c>
      <c r="F224" s="36" t="s">
        <v>351</v>
      </c>
      <c r="G224" s="174"/>
      <c r="H224" s="174"/>
      <c r="I224" s="174"/>
    </row>
    <row r="225" spans="1:9" ht="15.75" x14ac:dyDescent="0.25">
      <c r="A225" s="59">
        <v>9</v>
      </c>
      <c r="B225" s="132" t="s">
        <v>358</v>
      </c>
      <c r="C225" s="133">
        <v>1.1000000000000001</v>
      </c>
      <c r="D225" s="18" t="s">
        <v>348</v>
      </c>
      <c r="E225" s="18" t="s">
        <v>325</v>
      </c>
      <c r="F225" s="36" t="s">
        <v>351</v>
      </c>
      <c r="G225" s="174"/>
      <c r="H225" s="174"/>
      <c r="I225" s="174"/>
    </row>
    <row r="226" spans="1:9" ht="15.75" x14ac:dyDescent="0.25">
      <c r="A226" s="59">
        <v>10</v>
      </c>
      <c r="B226" s="132" t="s">
        <v>359</v>
      </c>
      <c r="C226" s="133">
        <v>0.6</v>
      </c>
      <c r="D226" s="18" t="s">
        <v>348</v>
      </c>
      <c r="E226" s="18" t="s">
        <v>325</v>
      </c>
      <c r="F226" s="36" t="s">
        <v>351</v>
      </c>
      <c r="G226" s="174"/>
      <c r="H226" s="174"/>
      <c r="I226" s="174"/>
    </row>
    <row r="227" spans="1:9" ht="15.75" x14ac:dyDescent="0.25">
      <c r="A227" s="59">
        <v>11</v>
      </c>
      <c r="B227" s="132" t="s">
        <v>106</v>
      </c>
      <c r="C227" s="133">
        <v>1.86</v>
      </c>
      <c r="D227" s="18" t="s">
        <v>348</v>
      </c>
      <c r="E227" s="18" t="s">
        <v>325</v>
      </c>
      <c r="F227" s="36" t="s">
        <v>351</v>
      </c>
      <c r="G227" s="174"/>
      <c r="H227" s="174"/>
      <c r="I227" s="174"/>
    </row>
    <row r="228" spans="1:9" ht="15.75" x14ac:dyDescent="0.25">
      <c r="A228" s="59">
        <v>12</v>
      </c>
      <c r="B228" s="132" t="s">
        <v>107</v>
      </c>
      <c r="C228" s="133">
        <v>1.48</v>
      </c>
      <c r="D228" s="18" t="s">
        <v>348</v>
      </c>
      <c r="E228" s="18" t="s">
        <v>325</v>
      </c>
      <c r="F228" s="36" t="s">
        <v>351</v>
      </c>
      <c r="G228" s="174"/>
      <c r="H228" s="174"/>
      <c r="I228" s="174"/>
    </row>
    <row r="229" spans="1:9" ht="15.75" x14ac:dyDescent="0.25">
      <c r="A229" s="59">
        <v>13</v>
      </c>
      <c r="B229" s="135" t="s">
        <v>360</v>
      </c>
      <c r="C229" s="133">
        <v>2.2200000000000002</v>
      </c>
      <c r="D229" s="18" t="s">
        <v>348</v>
      </c>
      <c r="E229" s="18" t="s">
        <v>325</v>
      </c>
      <c r="F229" s="34">
        <v>0.05</v>
      </c>
      <c r="G229" s="174"/>
      <c r="H229" s="174"/>
      <c r="I229" s="174"/>
    </row>
    <row r="230" spans="1:9" ht="15.75" x14ac:dyDescent="0.25">
      <c r="A230" s="59">
        <v>14</v>
      </c>
      <c r="B230" s="132" t="s">
        <v>361</v>
      </c>
      <c r="C230" s="136">
        <v>1.9</v>
      </c>
      <c r="D230" s="18" t="s">
        <v>348</v>
      </c>
      <c r="E230" s="18" t="s">
        <v>325</v>
      </c>
      <c r="F230" s="36" t="s">
        <v>351</v>
      </c>
      <c r="G230" s="174"/>
      <c r="H230" s="174"/>
      <c r="I230" s="174"/>
    </row>
    <row r="231" spans="1:9" ht="15.75" x14ac:dyDescent="0.25">
      <c r="A231" s="59">
        <v>15</v>
      </c>
      <c r="B231" s="132" t="s">
        <v>362</v>
      </c>
      <c r="C231" s="133">
        <v>0.18</v>
      </c>
      <c r="D231" s="18" t="s">
        <v>348</v>
      </c>
      <c r="E231" s="18" t="s">
        <v>325</v>
      </c>
      <c r="F231" s="36" t="s">
        <v>351</v>
      </c>
      <c r="G231" s="174"/>
      <c r="H231" s="174"/>
      <c r="I231" s="174"/>
    </row>
    <row r="232" spans="1:9" x14ac:dyDescent="0.25">
      <c r="A232" s="121" t="s">
        <v>171</v>
      </c>
      <c r="B232" s="137"/>
      <c r="C232" s="138"/>
      <c r="D232" s="82"/>
      <c r="E232" s="82"/>
      <c r="F232" s="139"/>
      <c r="G232" s="65"/>
      <c r="H232" s="82"/>
      <c r="I232" s="82"/>
    </row>
    <row r="233" spans="1:9" x14ac:dyDescent="0.25">
      <c r="A233" s="121" t="s">
        <v>172</v>
      </c>
      <c r="B233" s="137"/>
      <c r="C233" s="88"/>
      <c r="D233" s="82"/>
      <c r="E233" s="82"/>
      <c r="F233" s="139"/>
      <c r="G233" s="65"/>
      <c r="H233" s="82"/>
      <c r="I233" s="82"/>
    </row>
    <row r="234" spans="1:9" ht="15.75" customHeight="1" x14ac:dyDescent="0.25">
      <c r="A234" s="59">
        <v>16</v>
      </c>
      <c r="B234" s="135" t="s">
        <v>109</v>
      </c>
      <c r="C234" s="133">
        <v>1.48</v>
      </c>
      <c r="D234" s="18" t="s">
        <v>348</v>
      </c>
      <c r="E234" s="18" t="s">
        <v>325</v>
      </c>
      <c r="F234" s="34">
        <v>0.1</v>
      </c>
      <c r="G234" s="174" t="s">
        <v>173</v>
      </c>
      <c r="H234" s="174" t="s">
        <v>174</v>
      </c>
      <c r="I234" s="174" t="s">
        <v>350</v>
      </c>
    </row>
    <row r="235" spans="1:9" ht="15.75" x14ac:dyDescent="0.25">
      <c r="A235" s="59">
        <v>17</v>
      </c>
      <c r="B235" s="135" t="s">
        <v>363</v>
      </c>
      <c r="C235" s="134">
        <v>0.4</v>
      </c>
      <c r="D235" s="18" t="s">
        <v>348</v>
      </c>
      <c r="E235" s="18" t="s">
        <v>325</v>
      </c>
      <c r="F235" s="34">
        <v>7.0000000000000007E-2</v>
      </c>
      <c r="G235" s="174"/>
      <c r="H235" s="174"/>
      <c r="I235" s="174"/>
    </row>
    <row r="236" spans="1:9" ht="15.75" x14ac:dyDescent="0.25">
      <c r="A236" s="59">
        <v>18</v>
      </c>
      <c r="B236" s="135" t="s">
        <v>364</v>
      </c>
      <c r="C236" s="133">
        <v>0.42699999999999999</v>
      </c>
      <c r="D236" s="18" t="s">
        <v>348</v>
      </c>
      <c r="E236" s="18" t="s">
        <v>325</v>
      </c>
      <c r="F236" s="36" t="s">
        <v>351</v>
      </c>
      <c r="G236" s="174"/>
      <c r="H236" s="174"/>
      <c r="I236" s="174"/>
    </row>
    <row r="237" spans="1:9" ht="15.75" x14ac:dyDescent="0.25">
      <c r="A237" s="59">
        <v>19</v>
      </c>
      <c r="B237" s="135" t="s">
        <v>365</v>
      </c>
      <c r="C237" s="140">
        <v>0.43</v>
      </c>
      <c r="D237" s="18" t="s">
        <v>348</v>
      </c>
      <c r="E237" s="18" t="s">
        <v>325</v>
      </c>
      <c r="F237" s="36" t="s">
        <v>351</v>
      </c>
      <c r="G237" s="174"/>
      <c r="H237" s="174"/>
      <c r="I237" s="174"/>
    </row>
    <row r="238" spans="1:9" ht="15.75" x14ac:dyDescent="0.25">
      <c r="A238" s="59">
        <v>20</v>
      </c>
      <c r="B238" s="135" t="s">
        <v>366</v>
      </c>
      <c r="C238" s="140">
        <v>0.57999999999999996</v>
      </c>
      <c r="D238" s="18" t="s">
        <v>348</v>
      </c>
      <c r="E238" s="18" t="s">
        <v>325</v>
      </c>
      <c r="F238" s="36" t="s">
        <v>351</v>
      </c>
      <c r="G238" s="174"/>
      <c r="H238" s="174"/>
      <c r="I238" s="174"/>
    </row>
    <row r="239" spans="1:9" ht="15.75" x14ac:dyDescent="0.25">
      <c r="A239" s="59">
        <v>21</v>
      </c>
      <c r="B239" s="135" t="s">
        <v>110</v>
      </c>
      <c r="C239" s="133">
        <v>1.32</v>
      </c>
      <c r="D239" s="18" t="s">
        <v>348</v>
      </c>
      <c r="E239" s="18" t="s">
        <v>325</v>
      </c>
      <c r="F239" s="36" t="s">
        <v>351</v>
      </c>
      <c r="G239" s="174"/>
      <c r="H239" s="174"/>
      <c r="I239" s="174"/>
    </row>
    <row r="240" spans="1:9" ht="15.75" x14ac:dyDescent="0.25">
      <c r="A240" s="59">
        <v>22</v>
      </c>
      <c r="B240" s="135" t="s">
        <v>367</v>
      </c>
      <c r="C240" s="133">
        <v>0.38</v>
      </c>
      <c r="D240" s="18" t="s">
        <v>348</v>
      </c>
      <c r="E240" s="18" t="s">
        <v>325</v>
      </c>
      <c r="F240" s="36" t="s">
        <v>351</v>
      </c>
      <c r="G240" s="174"/>
      <c r="H240" s="174"/>
      <c r="I240" s="174"/>
    </row>
    <row r="241" spans="1:9" ht="15.75" x14ac:dyDescent="0.25">
      <c r="A241" s="59">
        <v>23</v>
      </c>
      <c r="B241" s="135" t="s">
        <v>368</v>
      </c>
      <c r="C241" s="133">
        <v>0.17499999999999999</v>
      </c>
      <c r="D241" s="18" t="s">
        <v>348</v>
      </c>
      <c r="E241" s="18" t="s">
        <v>325</v>
      </c>
      <c r="F241" s="36" t="s">
        <v>351</v>
      </c>
      <c r="G241" s="174" t="s">
        <v>173</v>
      </c>
      <c r="H241" s="174" t="s">
        <v>174</v>
      </c>
      <c r="I241" s="174" t="s">
        <v>350</v>
      </c>
    </row>
    <row r="242" spans="1:9" ht="15.75" x14ac:dyDescent="0.25">
      <c r="A242" s="59">
        <v>24</v>
      </c>
      <c r="B242" s="135" t="s">
        <v>369</v>
      </c>
      <c r="C242" s="133">
        <v>0.27</v>
      </c>
      <c r="D242" s="18" t="s">
        <v>348</v>
      </c>
      <c r="E242" s="18" t="s">
        <v>325</v>
      </c>
      <c r="F242" s="34">
        <v>0.05</v>
      </c>
      <c r="G242" s="174"/>
      <c r="H242" s="174"/>
      <c r="I242" s="174"/>
    </row>
    <row r="243" spans="1:9" ht="15.75" x14ac:dyDescent="0.25">
      <c r="A243" s="59">
        <v>25</v>
      </c>
      <c r="B243" s="135" t="s">
        <v>370</v>
      </c>
      <c r="C243" s="136">
        <v>1.45</v>
      </c>
      <c r="D243" s="18" t="s">
        <v>348</v>
      </c>
      <c r="E243" s="18" t="s">
        <v>325</v>
      </c>
      <c r="F243" s="36" t="s">
        <v>351</v>
      </c>
      <c r="G243" s="174"/>
      <c r="H243" s="174"/>
      <c r="I243" s="174"/>
    </row>
    <row r="244" spans="1:9" ht="15.75" x14ac:dyDescent="0.25">
      <c r="A244" s="59">
        <v>26</v>
      </c>
      <c r="B244" s="135" t="s">
        <v>371</v>
      </c>
      <c r="C244" s="134">
        <v>1.29</v>
      </c>
      <c r="D244" s="18" t="s">
        <v>348</v>
      </c>
      <c r="E244" s="18" t="s">
        <v>325</v>
      </c>
      <c r="F244" s="36" t="s">
        <v>351</v>
      </c>
      <c r="G244" s="174"/>
      <c r="H244" s="174"/>
      <c r="I244" s="174"/>
    </row>
    <row r="245" spans="1:9" ht="15.75" x14ac:dyDescent="0.25">
      <c r="A245" s="59">
        <v>27</v>
      </c>
      <c r="B245" s="132" t="s">
        <v>372</v>
      </c>
      <c r="C245" s="134">
        <v>1.04</v>
      </c>
      <c r="D245" s="18" t="s">
        <v>348</v>
      </c>
      <c r="E245" s="18" t="s">
        <v>325</v>
      </c>
      <c r="F245" s="36" t="s">
        <v>351</v>
      </c>
      <c r="G245" s="174"/>
      <c r="H245" s="174"/>
      <c r="I245" s="174"/>
    </row>
    <row r="246" spans="1:9" ht="15.75" x14ac:dyDescent="0.25">
      <c r="A246" s="59">
        <v>28</v>
      </c>
      <c r="B246" s="132" t="s">
        <v>373</v>
      </c>
      <c r="C246" s="134">
        <v>2.5649999999999999</v>
      </c>
      <c r="D246" s="18" t="s">
        <v>348</v>
      </c>
      <c r="E246" s="18" t="s">
        <v>325</v>
      </c>
      <c r="F246" s="36" t="s">
        <v>351</v>
      </c>
      <c r="G246" s="174"/>
      <c r="H246" s="174"/>
      <c r="I246" s="174"/>
    </row>
    <row r="247" spans="1:9" ht="15.75" x14ac:dyDescent="0.25">
      <c r="A247" s="59">
        <v>29</v>
      </c>
      <c r="B247" s="132" t="s">
        <v>374</v>
      </c>
      <c r="C247" s="134">
        <v>0.25</v>
      </c>
      <c r="D247" s="18" t="s">
        <v>348</v>
      </c>
      <c r="E247" s="18" t="s">
        <v>325</v>
      </c>
      <c r="F247" s="36" t="s">
        <v>351</v>
      </c>
      <c r="G247" s="174"/>
      <c r="H247" s="174"/>
      <c r="I247" s="174"/>
    </row>
    <row r="248" spans="1:9" ht="15.75" x14ac:dyDescent="0.25">
      <c r="A248" s="59">
        <v>30</v>
      </c>
      <c r="B248" s="132" t="s">
        <v>374</v>
      </c>
      <c r="C248" s="134">
        <v>0.215</v>
      </c>
      <c r="D248" s="18" t="s">
        <v>348</v>
      </c>
      <c r="E248" s="18" t="s">
        <v>325</v>
      </c>
      <c r="F248" s="36" t="s">
        <v>351</v>
      </c>
      <c r="G248" s="174"/>
      <c r="H248" s="174"/>
      <c r="I248" s="174"/>
    </row>
    <row r="249" spans="1:9" ht="15.75" x14ac:dyDescent="0.25">
      <c r="A249" s="59">
        <v>31</v>
      </c>
      <c r="B249" s="132" t="s">
        <v>120</v>
      </c>
      <c r="C249" s="134">
        <v>0.24</v>
      </c>
      <c r="D249" s="18" t="s">
        <v>348</v>
      </c>
      <c r="E249" s="18" t="s">
        <v>325</v>
      </c>
      <c r="F249" s="36" t="s">
        <v>351</v>
      </c>
      <c r="G249" s="174"/>
      <c r="H249" s="174"/>
      <c r="I249" s="174"/>
    </row>
    <row r="250" spans="1:9" ht="15.75" x14ac:dyDescent="0.25">
      <c r="A250" s="59">
        <v>32</v>
      </c>
      <c r="B250" s="132" t="s">
        <v>119</v>
      </c>
      <c r="C250" s="134">
        <v>0.876</v>
      </c>
      <c r="D250" s="18" t="s">
        <v>348</v>
      </c>
      <c r="E250" s="18" t="s">
        <v>325</v>
      </c>
      <c r="F250" s="36" t="s">
        <v>351</v>
      </c>
      <c r="G250" s="174"/>
      <c r="H250" s="174"/>
      <c r="I250" s="174"/>
    </row>
    <row r="251" spans="1:9" ht="15.75" x14ac:dyDescent="0.25">
      <c r="A251" s="59">
        <v>33</v>
      </c>
      <c r="B251" s="132" t="s">
        <v>375</v>
      </c>
      <c r="C251" s="134">
        <v>0.71</v>
      </c>
      <c r="D251" s="18" t="s">
        <v>348</v>
      </c>
      <c r="E251" s="18" t="s">
        <v>325</v>
      </c>
      <c r="F251" s="36" t="s">
        <v>351</v>
      </c>
      <c r="G251" s="174"/>
      <c r="H251" s="174"/>
      <c r="I251" s="174"/>
    </row>
    <row r="252" spans="1:9" ht="15.75" x14ac:dyDescent="0.25">
      <c r="A252" s="59">
        <v>34</v>
      </c>
      <c r="B252" s="132" t="s">
        <v>376</v>
      </c>
      <c r="C252" s="134">
        <v>0.92500000000000004</v>
      </c>
      <c r="D252" s="18" t="s">
        <v>348</v>
      </c>
      <c r="E252" s="18" t="s">
        <v>325</v>
      </c>
      <c r="F252" s="36" t="s">
        <v>351</v>
      </c>
      <c r="G252" s="174"/>
      <c r="H252" s="174"/>
      <c r="I252" s="174"/>
    </row>
    <row r="253" spans="1:9" ht="18.75" customHeight="1" x14ac:dyDescent="0.25">
      <c r="A253" s="193" t="s">
        <v>377</v>
      </c>
      <c r="B253" s="193"/>
      <c r="C253" s="195"/>
      <c r="D253" s="195"/>
      <c r="E253" s="195"/>
      <c r="F253" s="195"/>
      <c r="G253" s="195"/>
      <c r="H253" s="195"/>
      <c r="I253" s="195"/>
    </row>
    <row r="254" spans="1:9" x14ac:dyDescent="0.25">
      <c r="A254" s="121" t="s">
        <v>185</v>
      </c>
      <c r="B254" s="137"/>
      <c r="C254" s="138"/>
      <c r="D254" s="82"/>
      <c r="E254" s="82"/>
      <c r="F254" s="141"/>
      <c r="G254" s="143"/>
      <c r="H254" s="143"/>
      <c r="I254" s="143"/>
    </row>
    <row r="255" spans="1:9" x14ac:dyDescent="0.25">
      <c r="A255" s="121" t="s">
        <v>186</v>
      </c>
      <c r="B255" s="137"/>
      <c r="C255" s="88"/>
      <c r="D255" s="82"/>
      <c r="E255" s="82"/>
      <c r="F255" s="141"/>
      <c r="G255" s="143"/>
      <c r="H255" s="143"/>
      <c r="I255" s="143"/>
    </row>
    <row r="256" spans="1:9" ht="15.75" x14ac:dyDescent="0.25">
      <c r="A256" s="59">
        <v>1</v>
      </c>
      <c r="B256" s="142" t="s">
        <v>122</v>
      </c>
      <c r="C256" s="134">
        <v>1.28</v>
      </c>
      <c r="D256" s="36" t="s">
        <v>378</v>
      </c>
      <c r="E256" s="18" t="s">
        <v>325</v>
      </c>
      <c r="F256" s="36" t="s">
        <v>351</v>
      </c>
      <c r="G256" s="174" t="s">
        <v>379</v>
      </c>
      <c r="H256" s="174" t="s">
        <v>380</v>
      </c>
      <c r="I256" s="174" t="s">
        <v>381</v>
      </c>
    </row>
    <row r="257" spans="1:9" ht="15.75" x14ac:dyDescent="0.25">
      <c r="A257" s="59">
        <v>2</v>
      </c>
      <c r="B257" s="142" t="s">
        <v>123</v>
      </c>
      <c r="C257" s="134">
        <v>0.45</v>
      </c>
      <c r="D257" s="36" t="s">
        <v>378</v>
      </c>
      <c r="E257" s="18" t="s">
        <v>325</v>
      </c>
      <c r="F257" s="36" t="s">
        <v>351</v>
      </c>
      <c r="G257" s="174"/>
      <c r="H257" s="174"/>
      <c r="I257" s="174"/>
    </row>
    <row r="258" spans="1:9" ht="15.75" x14ac:dyDescent="0.25">
      <c r="A258" s="59">
        <v>3</v>
      </c>
      <c r="B258" s="142" t="s">
        <v>124</v>
      </c>
      <c r="C258" s="134">
        <v>0.46</v>
      </c>
      <c r="D258" s="36" t="s">
        <v>378</v>
      </c>
      <c r="E258" s="18" t="s">
        <v>325</v>
      </c>
      <c r="F258" s="36" t="s">
        <v>351</v>
      </c>
      <c r="G258" s="174"/>
      <c r="H258" s="174"/>
      <c r="I258" s="174"/>
    </row>
    <row r="259" spans="1:9" ht="15.75" x14ac:dyDescent="0.25">
      <c r="A259" s="59">
        <v>4</v>
      </c>
      <c r="B259" s="142" t="s">
        <v>125</v>
      </c>
      <c r="C259" s="134">
        <v>0.77</v>
      </c>
      <c r="D259" s="36" t="s">
        <v>378</v>
      </c>
      <c r="E259" s="18" t="s">
        <v>325</v>
      </c>
      <c r="F259" s="36" t="s">
        <v>351</v>
      </c>
      <c r="G259" s="174"/>
      <c r="H259" s="174"/>
      <c r="I259" s="174"/>
    </row>
    <row r="260" spans="1:9" ht="15.75" x14ac:dyDescent="0.25">
      <c r="A260" s="59">
        <v>5</v>
      </c>
      <c r="B260" s="142" t="s">
        <v>126</v>
      </c>
      <c r="C260" s="134">
        <v>0.95</v>
      </c>
      <c r="D260" s="36" t="s">
        <v>378</v>
      </c>
      <c r="E260" s="18" t="s">
        <v>325</v>
      </c>
      <c r="F260" s="36" t="s">
        <v>351</v>
      </c>
      <c r="G260" s="174"/>
      <c r="H260" s="174"/>
      <c r="I260" s="174"/>
    </row>
    <row r="261" spans="1:9" ht="15.75" x14ac:dyDescent="0.25">
      <c r="A261" s="59">
        <v>6</v>
      </c>
      <c r="B261" s="142" t="s">
        <v>127</v>
      </c>
      <c r="C261" s="134">
        <v>0.68</v>
      </c>
      <c r="D261" s="36" t="s">
        <v>378</v>
      </c>
      <c r="E261" s="18" t="s">
        <v>325</v>
      </c>
      <c r="F261" s="36" t="s">
        <v>351</v>
      </c>
      <c r="G261" s="174"/>
      <c r="H261" s="174"/>
      <c r="I261" s="174"/>
    </row>
    <row r="262" spans="1:9" ht="15.75" x14ac:dyDescent="0.25">
      <c r="A262" s="59">
        <v>7</v>
      </c>
      <c r="B262" s="142" t="s">
        <v>128</v>
      </c>
      <c r="C262" s="134">
        <v>0.23</v>
      </c>
      <c r="D262" s="36" t="s">
        <v>378</v>
      </c>
      <c r="E262" s="18" t="s">
        <v>325</v>
      </c>
      <c r="F262" s="36" t="s">
        <v>351</v>
      </c>
      <c r="G262" s="174"/>
      <c r="H262" s="174"/>
      <c r="I262" s="174"/>
    </row>
    <row r="263" spans="1:9" ht="15.75" x14ac:dyDescent="0.25">
      <c r="A263" s="59">
        <v>8</v>
      </c>
      <c r="B263" s="142" t="s">
        <v>129</v>
      </c>
      <c r="C263" s="134">
        <v>4.4000000000000004</v>
      </c>
      <c r="D263" s="36" t="s">
        <v>378</v>
      </c>
      <c r="E263" s="18" t="s">
        <v>325</v>
      </c>
      <c r="F263" s="36" t="s">
        <v>351</v>
      </c>
      <c r="G263" s="174"/>
      <c r="H263" s="174"/>
      <c r="I263" s="174"/>
    </row>
    <row r="264" spans="1:9" ht="15.75" x14ac:dyDescent="0.25">
      <c r="A264" s="59">
        <v>9</v>
      </c>
      <c r="B264" s="142" t="s">
        <v>382</v>
      </c>
      <c r="C264" s="134">
        <v>2.2000000000000002</v>
      </c>
      <c r="D264" s="36" t="s">
        <v>383</v>
      </c>
      <c r="E264" s="18" t="s">
        <v>325</v>
      </c>
      <c r="F264" s="28">
        <v>0.5</v>
      </c>
      <c r="G264" s="174"/>
      <c r="H264" s="174"/>
      <c r="I264" s="174"/>
    </row>
    <row r="265" spans="1:9" ht="15.75" x14ac:dyDescent="0.25">
      <c r="A265" s="59">
        <v>10</v>
      </c>
      <c r="B265" s="142" t="s">
        <v>130</v>
      </c>
      <c r="C265" s="134">
        <v>1.41</v>
      </c>
      <c r="D265" s="36" t="s">
        <v>378</v>
      </c>
      <c r="E265" s="18" t="s">
        <v>325</v>
      </c>
      <c r="F265" s="36" t="s">
        <v>351</v>
      </c>
      <c r="G265" s="174"/>
      <c r="H265" s="174"/>
      <c r="I265" s="174"/>
    </row>
    <row r="266" spans="1:9" ht="15.75" x14ac:dyDescent="0.25">
      <c r="A266" s="59">
        <v>11</v>
      </c>
      <c r="B266" s="142" t="s">
        <v>132</v>
      </c>
      <c r="C266" s="134">
        <v>1.71</v>
      </c>
      <c r="D266" s="36" t="s">
        <v>378</v>
      </c>
      <c r="E266" s="18" t="s">
        <v>325</v>
      </c>
      <c r="F266" s="36" t="s">
        <v>351</v>
      </c>
      <c r="G266" s="174"/>
      <c r="H266" s="174"/>
      <c r="I266" s="174"/>
    </row>
    <row r="267" spans="1:9" ht="15.75" x14ac:dyDescent="0.25">
      <c r="A267" s="59">
        <v>12</v>
      </c>
      <c r="B267" s="142" t="s">
        <v>133</v>
      </c>
      <c r="C267" s="134">
        <v>0.65</v>
      </c>
      <c r="D267" s="18" t="s">
        <v>384</v>
      </c>
      <c r="E267" s="18" t="s">
        <v>384</v>
      </c>
      <c r="F267" s="36" t="s">
        <v>351</v>
      </c>
      <c r="G267" s="174"/>
      <c r="H267" s="174"/>
      <c r="I267" s="174"/>
    </row>
    <row r="268" spans="1:9" ht="15.75" x14ac:dyDescent="0.25">
      <c r="A268" s="59">
        <v>13</v>
      </c>
      <c r="B268" s="142" t="s">
        <v>158</v>
      </c>
      <c r="C268" s="134">
        <v>0.25</v>
      </c>
      <c r="D268" s="36" t="s">
        <v>378</v>
      </c>
      <c r="E268" s="18" t="s">
        <v>325</v>
      </c>
      <c r="F268" s="36" t="s">
        <v>351</v>
      </c>
      <c r="G268" s="174"/>
      <c r="H268" s="174"/>
      <c r="I268" s="174"/>
    </row>
    <row r="269" spans="1:9" ht="15.75" customHeight="1" x14ac:dyDescent="0.25">
      <c r="A269" s="59">
        <v>14</v>
      </c>
      <c r="B269" s="142" t="s">
        <v>143</v>
      </c>
      <c r="C269" s="134">
        <v>1.6</v>
      </c>
      <c r="D269" s="40" t="s">
        <v>378</v>
      </c>
      <c r="E269" s="18" t="s">
        <v>325</v>
      </c>
      <c r="F269" s="36" t="s">
        <v>351</v>
      </c>
      <c r="G269" s="174" t="s">
        <v>386</v>
      </c>
      <c r="H269" s="174" t="s">
        <v>146</v>
      </c>
      <c r="I269" s="174" t="s">
        <v>381</v>
      </c>
    </row>
    <row r="270" spans="1:9" ht="15.75" x14ac:dyDescent="0.25">
      <c r="A270" s="59">
        <v>15</v>
      </c>
      <c r="B270" s="142" t="s">
        <v>147</v>
      </c>
      <c r="C270" s="134">
        <v>0.5</v>
      </c>
      <c r="D270" s="36" t="s">
        <v>383</v>
      </c>
      <c r="E270" s="145" t="s">
        <v>387</v>
      </c>
      <c r="F270" s="28">
        <v>1</v>
      </c>
      <c r="G270" s="174"/>
      <c r="H270" s="174"/>
      <c r="I270" s="174"/>
    </row>
    <row r="271" spans="1:9" ht="28.5" x14ac:dyDescent="0.25">
      <c r="A271" s="59">
        <v>16</v>
      </c>
      <c r="B271" s="142" t="s">
        <v>145</v>
      </c>
      <c r="C271" s="134">
        <v>0.5</v>
      </c>
      <c r="D271" s="36" t="s">
        <v>388</v>
      </c>
      <c r="E271" s="144">
        <v>42818</v>
      </c>
      <c r="F271" s="28">
        <v>1</v>
      </c>
      <c r="G271" s="174"/>
      <c r="H271" s="174"/>
      <c r="I271" s="174"/>
    </row>
    <row r="272" spans="1:9" ht="15.75" x14ac:dyDescent="0.25">
      <c r="A272" s="59">
        <v>17</v>
      </c>
      <c r="B272" s="142" t="s">
        <v>157</v>
      </c>
      <c r="C272" s="134">
        <v>0.9</v>
      </c>
      <c r="D272" s="36" t="s">
        <v>388</v>
      </c>
      <c r="E272" s="144">
        <v>42818</v>
      </c>
      <c r="F272" s="28">
        <v>1</v>
      </c>
      <c r="G272" s="174"/>
      <c r="H272" s="174"/>
      <c r="I272" s="174"/>
    </row>
    <row r="273" spans="1:9" ht="15.75" x14ac:dyDescent="0.25">
      <c r="A273" s="59">
        <v>18</v>
      </c>
      <c r="B273" s="142" t="s">
        <v>152</v>
      </c>
      <c r="C273" s="134">
        <v>1.4</v>
      </c>
      <c r="D273" s="36" t="s">
        <v>383</v>
      </c>
      <c r="E273" s="18" t="s">
        <v>325</v>
      </c>
      <c r="F273" s="28">
        <v>0.75</v>
      </c>
      <c r="G273" s="174"/>
      <c r="H273" s="174"/>
      <c r="I273" s="174"/>
    </row>
    <row r="274" spans="1:9" ht="15.75" x14ac:dyDescent="0.25">
      <c r="A274" s="59">
        <v>19</v>
      </c>
      <c r="B274" s="142" t="s">
        <v>156</v>
      </c>
      <c r="C274" s="134">
        <v>2</v>
      </c>
      <c r="D274" s="36" t="s">
        <v>389</v>
      </c>
      <c r="E274" s="144">
        <v>42819</v>
      </c>
      <c r="F274" s="28">
        <v>1</v>
      </c>
      <c r="G274" s="174" t="s">
        <v>386</v>
      </c>
      <c r="H274" s="174" t="s">
        <v>146</v>
      </c>
      <c r="I274" s="174" t="s">
        <v>381</v>
      </c>
    </row>
    <row r="275" spans="1:9" ht="15.75" x14ac:dyDescent="0.25">
      <c r="A275" s="59">
        <v>20</v>
      </c>
      <c r="B275" s="142" t="s">
        <v>141</v>
      </c>
      <c r="C275" s="134">
        <v>1.8</v>
      </c>
      <c r="D275" s="40" t="s">
        <v>378</v>
      </c>
      <c r="E275" s="18" t="s">
        <v>325</v>
      </c>
      <c r="F275" s="36" t="s">
        <v>351</v>
      </c>
      <c r="G275" s="174"/>
      <c r="H275" s="174"/>
      <c r="I275" s="174"/>
    </row>
    <row r="276" spans="1:9" ht="15.75" x14ac:dyDescent="0.25">
      <c r="A276" s="59">
        <v>21</v>
      </c>
      <c r="B276" s="142" t="s">
        <v>151</v>
      </c>
      <c r="C276" s="134">
        <v>1.5</v>
      </c>
      <c r="D276" s="40" t="s">
        <v>385</v>
      </c>
      <c r="E276" s="18" t="s">
        <v>325</v>
      </c>
      <c r="F276" s="36" t="s">
        <v>351</v>
      </c>
      <c r="G276" s="174"/>
      <c r="H276" s="174"/>
      <c r="I276" s="174"/>
    </row>
    <row r="277" spans="1:9" ht="15.75" x14ac:dyDescent="0.25">
      <c r="A277" s="59">
        <v>22</v>
      </c>
      <c r="B277" s="142" t="s">
        <v>140</v>
      </c>
      <c r="C277" s="134">
        <v>1</v>
      </c>
      <c r="D277" s="40" t="s">
        <v>385</v>
      </c>
      <c r="E277" s="18" t="s">
        <v>325</v>
      </c>
      <c r="F277" s="36" t="s">
        <v>351</v>
      </c>
      <c r="G277" s="174"/>
      <c r="H277" s="174"/>
      <c r="I277" s="174"/>
    </row>
    <row r="278" spans="1:9" ht="15.75" x14ac:dyDescent="0.25">
      <c r="A278" s="59">
        <v>23</v>
      </c>
      <c r="B278" s="142" t="s">
        <v>153</v>
      </c>
      <c r="C278" s="134">
        <v>2</v>
      </c>
      <c r="D278" s="36" t="s">
        <v>390</v>
      </c>
      <c r="E278" s="18" t="s">
        <v>325</v>
      </c>
      <c r="F278" s="28">
        <v>0.9</v>
      </c>
      <c r="G278" s="174"/>
      <c r="H278" s="174"/>
      <c r="I278" s="174"/>
    </row>
    <row r="279" spans="1:9" ht="15.75" x14ac:dyDescent="0.25">
      <c r="A279" s="59">
        <v>24</v>
      </c>
      <c r="B279" s="142" t="s">
        <v>131</v>
      </c>
      <c r="C279" s="134">
        <v>0.99</v>
      </c>
      <c r="D279" s="40" t="s">
        <v>391</v>
      </c>
      <c r="E279" s="18" t="s">
        <v>325</v>
      </c>
      <c r="F279" s="28"/>
      <c r="G279" s="174" t="s">
        <v>393</v>
      </c>
      <c r="H279" s="174" t="s">
        <v>146</v>
      </c>
      <c r="I279" s="174" t="s">
        <v>381</v>
      </c>
    </row>
    <row r="280" spans="1:9" ht="15.75" x14ac:dyDescent="0.25">
      <c r="A280" s="59">
        <v>25</v>
      </c>
      <c r="B280" s="142" t="s">
        <v>135</v>
      </c>
      <c r="C280" s="134">
        <v>1</v>
      </c>
      <c r="D280" s="36" t="s">
        <v>387</v>
      </c>
      <c r="E280" s="144">
        <v>42820</v>
      </c>
      <c r="F280" s="28">
        <v>1</v>
      </c>
      <c r="G280" s="174"/>
      <c r="H280" s="174"/>
      <c r="I280" s="174"/>
    </row>
    <row r="281" spans="1:9" ht="15.75" x14ac:dyDescent="0.25">
      <c r="A281" s="59">
        <v>26</v>
      </c>
      <c r="B281" s="142" t="s">
        <v>136</v>
      </c>
      <c r="C281" s="134">
        <v>0.71499999999999997</v>
      </c>
      <c r="D281" s="40" t="s">
        <v>392</v>
      </c>
      <c r="E281" s="18" t="s">
        <v>325</v>
      </c>
      <c r="F281" s="36" t="s">
        <v>351</v>
      </c>
      <c r="G281" s="174"/>
      <c r="H281" s="174"/>
      <c r="I281" s="174"/>
    </row>
    <row r="282" spans="1:9" ht="15.75" x14ac:dyDescent="0.25">
      <c r="A282" s="59">
        <v>27</v>
      </c>
      <c r="B282" s="142" t="s">
        <v>137</v>
      </c>
      <c r="C282" s="134">
        <v>0.85</v>
      </c>
      <c r="D282" s="40" t="s">
        <v>392</v>
      </c>
      <c r="E282" s="18" t="s">
        <v>325</v>
      </c>
      <c r="F282" s="36" t="s">
        <v>351</v>
      </c>
      <c r="G282" s="174"/>
      <c r="H282" s="174"/>
      <c r="I282" s="174"/>
    </row>
    <row r="283" spans="1:9" ht="15.75" x14ac:dyDescent="0.25">
      <c r="A283" s="59">
        <v>28</v>
      </c>
      <c r="B283" s="142" t="s">
        <v>138</v>
      </c>
      <c r="C283" s="134">
        <v>0.41499999999999998</v>
      </c>
      <c r="D283" s="40" t="s">
        <v>392</v>
      </c>
      <c r="E283" s="18" t="s">
        <v>325</v>
      </c>
      <c r="F283" s="28"/>
      <c r="G283" s="174"/>
      <c r="H283" s="174"/>
      <c r="I283" s="174"/>
    </row>
    <row r="284" spans="1:9" ht="15.75" x14ac:dyDescent="0.25">
      <c r="A284" s="59">
        <v>29</v>
      </c>
      <c r="B284" s="142" t="s">
        <v>139</v>
      </c>
      <c r="C284" s="134">
        <v>1</v>
      </c>
      <c r="D284" s="36" t="s">
        <v>387</v>
      </c>
      <c r="E284" s="18" t="s">
        <v>325</v>
      </c>
      <c r="F284" s="28">
        <v>0.95</v>
      </c>
      <c r="G284" s="174"/>
      <c r="H284" s="174"/>
      <c r="I284" s="174"/>
    </row>
    <row r="285" spans="1:9" ht="15.75" x14ac:dyDescent="0.25">
      <c r="A285" s="59">
        <v>30</v>
      </c>
      <c r="B285" s="142" t="s">
        <v>142</v>
      </c>
      <c r="C285" s="134">
        <v>1</v>
      </c>
      <c r="D285" s="36" t="s">
        <v>395</v>
      </c>
      <c r="E285" s="18" t="s">
        <v>325</v>
      </c>
      <c r="F285" s="28">
        <v>0.96</v>
      </c>
      <c r="G285" s="174"/>
      <c r="H285" s="174"/>
      <c r="I285" s="174"/>
    </row>
    <row r="286" spans="1:9" ht="15.75" x14ac:dyDescent="0.25">
      <c r="A286" s="59">
        <v>31</v>
      </c>
      <c r="B286" s="142" t="s">
        <v>144</v>
      </c>
      <c r="C286" s="134">
        <v>0.375</v>
      </c>
      <c r="D286" s="40" t="s">
        <v>392</v>
      </c>
      <c r="E286" s="18" t="s">
        <v>325</v>
      </c>
      <c r="F286" s="36" t="s">
        <v>351</v>
      </c>
      <c r="G286" s="174"/>
      <c r="H286" s="174"/>
      <c r="I286" s="174"/>
    </row>
    <row r="287" spans="1:9" ht="15.75" x14ac:dyDescent="0.25">
      <c r="A287" s="59">
        <v>32</v>
      </c>
      <c r="B287" s="142" t="s">
        <v>148</v>
      </c>
      <c r="C287" s="134">
        <v>0.375</v>
      </c>
      <c r="D287" s="40" t="s">
        <v>392</v>
      </c>
      <c r="E287" s="18" t="s">
        <v>325</v>
      </c>
      <c r="F287" s="36" t="s">
        <v>351</v>
      </c>
      <c r="G287" s="174"/>
      <c r="H287" s="174"/>
      <c r="I287" s="174"/>
    </row>
    <row r="288" spans="1:9" ht="15.75" x14ac:dyDescent="0.25">
      <c r="A288" s="59">
        <v>33</v>
      </c>
      <c r="B288" s="142" t="s">
        <v>396</v>
      </c>
      <c r="C288" s="134">
        <v>2</v>
      </c>
      <c r="D288" s="36" t="s">
        <v>397</v>
      </c>
      <c r="E288" s="18" t="s">
        <v>325</v>
      </c>
      <c r="F288" s="28">
        <v>0.65</v>
      </c>
      <c r="G288" s="174"/>
      <c r="H288" s="174"/>
      <c r="I288" s="174"/>
    </row>
    <row r="289" spans="1:9" ht="15.75" x14ac:dyDescent="0.25">
      <c r="A289" s="59">
        <v>34</v>
      </c>
      <c r="B289" s="142" t="s">
        <v>149</v>
      </c>
      <c r="C289" s="134">
        <v>1.8</v>
      </c>
      <c r="D289" s="40" t="s">
        <v>398</v>
      </c>
      <c r="E289" s="18" t="s">
        <v>325</v>
      </c>
      <c r="F289" s="36" t="s">
        <v>351</v>
      </c>
      <c r="G289" s="174"/>
      <c r="H289" s="174"/>
      <c r="I289" s="174"/>
    </row>
    <row r="290" spans="1:9" ht="15.75" x14ac:dyDescent="0.25">
      <c r="A290" s="59">
        <v>35</v>
      </c>
      <c r="B290" s="142" t="s">
        <v>152</v>
      </c>
      <c r="C290" s="134">
        <v>0.9</v>
      </c>
      <c r="D290" s="41">
        <v>42809</v>
      </c>
      <c r="E290" s="18" t="s">
        <v>325</v>
      </c>
      <c r="F290" s="28">
        <v>0.7</v>
      </c>
      <c r="G290" s="174"/>
      <c r="H290" s="174"/>
      <c r="I290" s="174"/>
    </row>
    <row r="291" spans="1:9" ht="15.75" x14ac:dyDescent="0.25">
      <c r="A291" s="59">
        <v>36</v>
      </c>
      <c r="B291" s="142" t="s">
        <v>399</v>
      </c>
      <c r="C291" s="134">
        <v>1.4</v>
      </c>
      <c r="D291" s="40" t="s">
        <v>398</v>
      </c>
      <c r="E291" s="18" t="s">
        <v>325</v>
      </c>
      <c r="F291" s="36" t="s">
        <v>351</v>
      </c>
      <c r="G291" s="174"/>
      <c r="H291" s="174"/>
      <c r="I291" s="174"/>
    </row>
    <row r="292" spans="1:9" ht="15.75" x14ac:dyDescent="0.25">
      <c r="A292" s="59">
        <v>37</v>
      </c>
      <c r="B292" s="142" t="s">
        <v>150</v>
      </c>
      <c r="C292" s="134">
        <v>0.32</v>
      </c>
      <c r="D292" s="36" t="s">
        <v>397</v>
      </c>
      <c r="E292" s="146">
        <v>42823</v>
      </c>
      <c r="F292" s="28">
        <v>1</v>
      </c>
      <c r="G292" s="174"/>
      <c r="H292" s="174"/>
      <c r="I292" s="174"/>
    </row>
    <row r="293" spans="1:9" ht="15.75" x14ac:dyDescent="0.25">
      <c r="A293" s="59">
        <v>38</v>
      </c>
      <c r="B293" s="142" t="s">
        <v>154</v>
      </c>
      <c r="C293" s="134">
        <v>1.5</v>
      </c>
      <c r="D293" s="40" t="s">
        <v>392</v>
      </c>
      <c r="E293" s="18" t="s">
        <v>325</v>
      </c>
      <c r="F293" s="36" t="s">
        <v>351</v>
      </c>
      <c r="G293" s="174"/>
      <c r="H293" s="174"/>
      <c r="I293" s="174"/>
    </row>
    <row r="294" spans="1:9" ht="15.75" x14ac:dyDescent="0.25">
      <c r="A294" s="59">
        <v>39</v>
      </c>
      <c r="B294" s="142" t="s">
        <v>155</v>
      </c>
      <c r="C294" s="134">
        <v>1.5</v>
      </c>
      <c r="D294" s="40" t="s">
        <v>394</v>
      </c>
      <c r="E294" s="18" t="s">
        <v>325</v>
      </c>
      <c r="F294" s="36" t="s">
        <v>351</v>
      </c>
      <c r="G294" s="174"/>
      <c r="H294" s="174"/>
      <c r="I294" s="174"/>
    </row>
    <row r="295" spans="1:9" x14ac:dyDescent="0.25">
      <c r="A295" s="121" t="s">
        <v>400</v>
      </c>
      <c r="B295" s="137"/>
      <c r="C295" s="147"/>
      <c r="D295" s="82"/>
      <c r="E295" s="82"/>
      <c r="F295" s="98"/>
      <c r="G295" s="148"/>
      <c r="H295" s="148"/>
      <c r="I295" s="148"/>
    </row>
    <row r="296" spans="1:9" x14ac:dyDescent="0.25">
      <c r="A296" s="121" t="s">
        <v>178</v>
      </c>
      <c r="B296" s="121"/>
      <c r="C296" s="147"/>
      <c r="D296" s="82"/>
      <c r="E296" s="82"/>
      <c r="F296" s="98"/>
      <c r="G296" s="148"/>
      <c r="H296" s="148"/>
      <c r="I296" s="148"/>
    </row>
    <row r="297" spans="1:9" ht="15.75" x14ac:dyDescent="0.25">
      <c r="A297" s="149">
        <v>40</v>
      </c>
      <c r="B297" s="150" t="s">
        <v>401</v>
      </c>
      <c r="C297" s="151">
        <v>0.39</v>
      </c>
      <c r="D297" s="40" t="s">
        <v>392</v>
      </c>
      <c r="E297" s="18" t="s">
        <v>325</v>
      </c>
      <c r="F297" s="36" t="s">
        <v>351</v>
      </c>
      <c r="G297" s="174" t="s">
        <v>402</v>
      </c>
      <c r="H297" s="174" t="s">
        <v>403</v>
      </c>
      <c r="I297" s="174" t="s">
        <v>381</v>
      </c>
    </row>
    <row r="298" spans="1:9" ht="15.75" x14ac:dyDescent="0.25">
      <c r="A298" s="149">
        <v>41</v>
      </c>
      <c r="B298" s="150" t="s">
        <v>179</v>
      </c>
      <c r="C298" s="151">
        <v>0.5</v>
      </c>
      <c r="D298" s="40" t="s">
        <v>392</v>
      </c>
      <c r="E298" s="18" t="s">
        <v>325</v>
      </c>
      <c r="F298" s="36" t="s">
        <v>351</v>
      </c>
      <c r="G298" s="174"/>
      <c r="H298" s="174"/>
      <c r="I298" s="174"/>
    </row>
    <row r="299" spans="1:9" ht="15.75" x14ac:dyDescent="0.25">
      <c r="A299" s="149">
        <v>42</v>
      </c>
      <c r="B299" s="152" t="s">
        <v>180</v>
      </c>
      <c r="C299" s="151">
        <v>0.83</v>
      </c>
      <c r="D299" s="40" t="s">
        <v>394</v>
      </c>
      <c r="E299" s="18" t="s">
        <v>325</v>
      </c>
      <c r="F299" s="36" t="s">
        <v>351</v>
      </c>
      <c r="G299" s="174"/>
      <c r="H299" s="174"/>
      <c r="I299" s="174"/>
    </row>
    <row r="300" spans="1:9" ht="15.75" x14ac:dyDescent="0.25">
      <c r="A300" s="149">
        <v>43</v>
      </c>
      <c r="B300" s="152" t="s">
        <v>181</v>
      </c>
      <c r="C300" s="151">
        <v>0.45</v>
      </c>
      <c r="D300" s="40" t="s">
        <v>394</v>
      </c>
      <c r="E300" s="18" t="s">
        <v>325</v>
      </c>
      <c r="F300" s="36" t="s">
        <v>351</v>
      </c>
      <c r="G300" s="174"/>
      <c r="H300" s="174"/>
      <c r="I300" s="174"/>
    </row>
    <row r="301" spans="1:9" ht="15.75" x14ac:dyDescent="0.25">
      <c r="A301" s="149">
        <v>44</v>
      </c>
      <c r="B301" s="152" t="s">
        <v>182</v>
      </c>
      <c r="C301" s="151">
        <v>1.0900000000000001</v>
      </c>
      <c r="D301" s="40" t="s">
        <v>394</v>
      </c>
      <c r="E301" s="18" t="s">
        <v>325</v>
      </c>
      <c r="F301" s="36" t="s">
        <v>351</v>
      </c>
      <c r="G301" s="174"/>
      <c r="H301" s="174"/>
      <c r="I301" s="174"/>
    </row>
    <row r="302" spans="1:9" ht="15.75" x14ac:dyDescent="0.25">
      <c r="A302" s="149">
        <v>45</v>
      </c>
      <c r="B302" s="152" t="s">
        <v>183</v>
      </c>
      <c r="C302" s="151">
        <v>0.5</v>
      </c>
      <c r="D302" s="40" t="s">
        <v>392</v>
      </c>
      <c r="E302" s="18" t="s">
        <v>325</v>
      </c>
      <c r="F302" s="36" t="s">
        <v>351</v>
      </c>
      <c r="G302" s="174"/>
      <c r="H302" s="174"/>
      <c r="I302" s="174"/>
    </row>
    <row r="303" spans="1:9" ht="15.75" x14ac:dyDescent="0.25">
      <c r="A303" s="149">
        <v>46</v>
      </c>
      <c r="B303" s="152" t="s">
        <v>184</v>
      </c>
      <c r="C303" s="151">
        <v>0.95</v>
      </c>
      <c r="D303" s="40" t="s">
        <v>392</v>
      </c>
      <c r="E303" s="18" t="s">
        <v>325</v>
      </c>
      <c r="F303" s="36" t="s">
        <v>351</v>
      </c>
      <c r="G303" s="174"/>
      <c r="H303" s="174"/>
      <c r="I303" s="174"/>
    </row>
    <row r="304" spans="1:9" ht="15.75" x14ac:dyDescent="0.25">
      <c r="A304" s="149">
        <v>47</v>
      </c>
      <c r="B304" s="152" t="s">
        <v>169</v>
      </c>
      <c r="C304" s="151">
        <v>1.85</v>
      </c>
      <c r="D304" s="40" t="s">
        <v>392</v>
      </c>
      <c r="E304" s="18" t="s">
        <v>325</v>
      </c>
      <c r="F304" s="36" t="s">
        <v>351</v>
      </c>
      <c r="G304" s="174"/>
      <c r="H304" s="174"/>
      <c r="I304" s="174"/>
    </row>
    <row r="305" spans="1:17" x14ac:dyDescent="0.25">
      <c r="A305" s="121" t="s">
        <v>164</v>
      </c>
      <c r="B305" s="137"/>
      <c r="C305" s="138"/>
      <c r="D305" s="82"/>
      <c r="E305" s="82"/>
      <c r="F305" s="141"/>
      <c r="G305" s="65"/>
      <c r="H305" s="82"/>
      <c r="I305" s="82"/>
    </row>
    <row r="306" spans="1:17" x14ac:dyDescent="0.25">
      <c r="A306" s="121" t="s">
        <v>165</v>
      </c>
      <c r="B306" s="137"/>
      <c r="C306" s="88"/>
      <c r="D306" s="82"/>
      <c r="E306" s="82"/>
      <c r="F306" s="141"/>
      <c r="G306" s="65"/>
      <c r="H306" s="82"/>
      <c r="I306" s="82"/>
    </row>
    <row r="307" spans="1:17" ht="15.75" x14ac:dyDescent="0.25">
      <c r="A307" s="59">
        <v>48</v>
      </c>
      <c r="B307" s="152" t="s">
        <v>166</v>
      </c>
      <c r="C307" s="151">
        <v>0.79</v>
      </c>
      <c r="D307" s="40" t="s">
        <v>394</v>
      </c>
      <c r="E307" s="18" t="s">
        <v>325</v>
      </c>
      <c r="F307" s="36" t="s">
        <v>351</v>
      </c>
      <c r="G307" s="174" t="s">
        <v>404</v>
      </c>
      <c r="H307" s="174" t="s">
        <v>405</v>
      </c>
      <c r="I307" s="174" t="s">
        <v>381</v>
      </c>
    </row>
    <row r="308" spans="1:17" ht="15.75" x14ac:dyDescent="0.25">
      <c r="A308" s="59">
        <v>49</v>
      </c>
      <c r="B308" s="152" t="s">
        <v>167</v>
      </c>
      <c r="C308" s="151">
        <v>0.91</v>
      </c>
      <c r="D308" s="40" t="s">
        <v>394</v>
      </c>
      <c r="E308" s="18" t="s">
        <v>325</v>
      </c>
      <c r="F308" s="36" t="s">
        <v>351</v>
      </c>
      <c r="G308" s="174"/>
      <c r="H308" s="174"/>
      <c r="I308" s="174"/>
    </row>
    <row r="309" spans="1:17" ht="15.75" x14ac:dyDescent="0.25">
      <c r="A309" s="59">
        <v>50</v>
      </c>
      <c r="B309" s="152" t="s">
        <v>168</v>
      </c>
      <c r="C309" s="151">
        <v>1.2</v>
      </c>
      <c r="D309" s="40" t="s">
        <v>394</v>
      </c>
      <c r="E309" s="18" t="s">
        <v>325</v>
      </c>
      <c r="F309" s="36" t="s">
        <v>351</v>
      </c>
      <c r="G309" s="174"/>
      <c r="H309" s="174"/>
      <c r="I309" s="174"/>
    </row>
    <row r="310" spans="1:17" ht="15.75" x14ac:dyDescent="0.25">
      <c r="A310" s="59">
        <v>51</v>
      </c>
      <c r="B310" s="150" t="s">
        <v>169</v>
      </c>
      <c r="C310" s="151">
        <v>0.3</v>
      </c>
      <c r="D310" s="40" t="s">
        <v>392</v>
      </c>
      <c r="E310" s="18" t="s">
        <v>325</v>
      </c>
      <c r="F310" s="36" t="s">
        <v>351</v>
      </c>
      <c r="G310" s="174"/>
      <c r="H310" s="174"/>
      <c r="I310" s="174"/>
    </row>
    <row r="311" spans="1:17" ht="15.75" x14ac:dyDescent="0.25">
      <c r="A311" s="59">
        <v>52</v>
      </c>
      <c r="B311" s="150" t="s">
        <v>170</v>
      </c>
      <c r="C311" s="151">
        <v>0.25</v>
      </c>
      <c r="D311" s="40" t="s">
        <v>392</v>
      </c>
      <c r="E311" s="18" t="s">
        <v>325</v>
      </c>
      <c r="F311" s="36" t="s">
        <v>351</v>
      </c>
      <c r="G311" s="174"/>
      <c r="H311" s="174"/>
      <c r="I311" s="174"/>
    </row>
    <row r="312" spans="1:17" ht="15.75" x14ac:dyDescent="0.25">
      <c r="A312" s="59">
        <v>53</v>
      </c>
      <c r="B312" s="150" t="s">
        <v>134</v>
      </c>
      <c r="C312" s="151">
        <v>1</v>
      </c>
      <c r="D312" s="40" t="s">
        <v>392</v>
      </c>
      <c r="E312" s="18" t="s">
        <v>325</v>
      </c>
      <c r="F312" s="36" t="s">
        <v>351</v>
      </c>
      <c r="G312" s="143"/>
      <c r="H312" s="143"/>
      <c r="I312" s="143"/>
    </row>
    <row r="313" spans="1:17" ht="15.75" x14ac:dyDescent="0.25">
      <c r="A313" s="59">
        <v>54</v>
      </c>
      <c r="B313" s="150" t="s">
        <v>406</v>
      </c>
      <c r="C313" s="151">
        <v>0.3</v>
      </c>
      <c r="D313" s="40" t="s">
        <v>394</v>
      </c>
      <c r="E313" s="18" t="s">
        <v>325</v>
      </c>
      <c r="F313" s="36" t="s">
        <v>351</v>
      </c>
      <c r="G313" s="143"/>
      <c r="H313" s="143"/>
      <c r="I313" s="143"/>
    </row>
    <row r="314" spans="1:17" ht="15.75" x14ac:dyDescent="0.25">
      <c r="A314" s="59">
        <v>55</v>
      </c>
      <c r="B314" s="150" t="s">
        <v>406</v>
      </c>
      <c r="C314" s="151">
        <v>0.5</v>
      </c>
      <c r="D314" s="40" t="s">
        <v>394</v>
      </c>
      <c r="E314" s="18" t="s">
        <v>325</v>
      </c>
      <c r="F314" s="36" t="s">
        <v>351</v>
      </c>
      <c r="G314" s="143"/>
      <c r="H314" s="143"/>
      <c r="I314" s="143"/>
    </row>
    <row r="315" spans="1:17" ht="15.75" x14ac:dyDescent="0.25">
      <c r="A315" s="59">
        <v>56</v>
      </c>
      <c r="B315" s="153" t="s">
        <v>407</v>
      </c>
      <c r="C315" s="134">
        <v>1.6</v>
      </c>
      <c r="D315" s="40" t="s">
        <v>394</v>
      </c>
      <c r="E315" s="18" t="s">
        <v>325</v>
      </c>
      <c r="F315" s="36" t="s">
        <v>351</v>
      </c>
      <c r="G315" s="143"/>
      <c r="H315" s="143"/>
      <c r="I315" s="143"/>
    </row>
    <row r="316" spans="1:17" ht="15.75" x14ac:dyDescent="0.25">
      <c r="A316" s="59">
        <v>57</v>
      </c>
      <c r="B316" s="153" t="s">
        <v>408</v>
      </c>
      <c r="C316" s="134">
        <v>1</v>
      </c>
      <c r="D316" s="40" t="s">
        <v>394</v>
      </c>
      <c r="E316" s="18" t="s">
        <v>325</v>
      </c>
      <c r="F316" s="36" t="s">
        <v>351</v>
      </c>
      <c r="G316" s="143"/>
      <c r="H316" s="143"/>
      <c r="I316" s="143"/>
    </row>
    <row r="317" spans="1:17" s="24" customFormat="1" x14ac:dyDescent="0.25">
      <c r="A317" s="54"/>
      <c r="B317" s="57"/>
      <c r="C317" s="17"/>
      <c r="D317" s="26"/>
      <c r="E317" s="26"/>
      <c r="F317" s="30"/>
      <c r="G317" s="53"/>
      <c r="H317" s="53"/>
      <c r="I317" s="53"/>
    </row>
    <row r="318" spans="1:17" ht="25.5" customHeight="1" x14ac:dyDescent="0.25">
      <c r="A318" s="175" t="s">
        <v>232</v>
      </c>
      <c r="B318" s="175"/>
      <c r="C318" s="175"/>
      <c r="D318" s="175"/>
      <c r="E318" s="175"/>
      <c r="F318" s="175"/>
      <c r="G318" s="175"/>
      <c r="H318" s="175"/>
      <c r="I318" s="175"/>
      <c r="J318" s="76"/>
      <c r="K318" s="76"/>
      <c r="L318" s="76"/>
      <c r="M318" s="76"/>
      <c r="N318" s="76"/>
      <c r="O318" s="76"/>
      <c r="P318" s="76"/>
      <c r="Q318" s="76"/>
    </row>
    <row r="319" spans="1:17" s="25" customFormat="1" x14ac:dyDescent="0.25">
      <c r="A319" s="172" t="s">
        <v>233</v>
      </c>
      <c r="B319" s="172"/>
      <c r="C319" s="172"/>
      <c r="D319" s="172"/>
      <c r="E319" s="172"/>
      <c r="F319" s="172"/>
      <c r="G319" s="172"/>
      <c r="H319" s="172"/>
      <c r="I319" s="172"/>
      <c r="J319" s="156"/>
      <c r="K319" s="156"/>
      <c r="L319" s="156"/>
      <c r="M319" s="156"/>
      <c r="N319" s="156"/>
      <c r="O319" s="156"/>
      <c r="P319" s="156"/>
      <c r="Q319" s="157"/>
    </row>
    <row r="320" spans="1:17" s="25" customFormat="1" ht="36" x14ac:dyDescent="0.25">
      <c r="A320" s="158">
        <v>1</v>
      </c>
      <c r="B320" s="159" t="s">
        <v>234</v>
      </c>
      <c r="C320" s="160">
        <v>7.1</v>
      </c>
      <c r="D320" s="161" t="s">
        <v>409</v>
      </c>
      <c r="E320" s="18" t="s">
        <v>325</v>
      </c>
      <c r="F320" s="162">
        <v>0.35</v>
      </c>
      <c r="G320" s="163" t="s">
        <v>235</v>
      </c>
      <c r="H320" s="163" t="s">
        <v>236</v>
      </c>
      <c r="I320" s="163" t="s">
        <v>237</v>
      </c>
      <c r="J320" s="154"/>
      <c r="K320" s="154"/>
      <c r="L320" s="154"/>
      <c r="M320" s="154"/>
      <c r="N320" s="154"/>
      <c r="O320" s="154"/>
      <c r="P320" s="154"/>
      <c r="Q320" s="157"/>
    </row>
    <row r="321" spans="1:17" s="25" customFormat="1" ht="24" x14ac:dyDescent="0.25">
      <c r="A321" s="158">
        <v>2</v>
      </c>
      <c r="B321" s="159" t="s">
        <v>238</v>
      </c>
      <c r="C321" s="164">
        <v>2.8</v>
      </c>
      <c r="D321" s="161" t="s">
        <v>409</v>
      </c>
      <c r="E321" s="18" t="s">
        <v>325</v>
      </c>
      <c r="F321" s="165">
        <v>0.05</v>
      </c>
      <c r="G321" s="163" t="s">
        <v>239</v>
      </c>
      <c r="H321" s="163" t="s">
        <v>236</v>
      </c>
      <c r="I321" s="163" t="s">
        <v>237</v>
      </c>
      <c r="J321" s="154"/>
      <c r="K321" s="154"/>
      <c r="L321" s="154"/>
      <c r="M321" s="154"/>
      <c r="N321" s="154"/>
      <c r="O321" s="154"/>
      <c r="P321" s="154"/>
      <c r="Q321" s="157"/>
    </row>
    <row r="322" spans="1:17" s="25" customFormat="1" x14ac:dyDescent="0.25">
      <c r="A322" s="173" t="s">
        <v>410</v>
      </c>
      <c r="B322" s="173"/>
      <c r="C322" s="173"/>
      <c r="D322" s="173"/>
      <c r="E322" s="173"/>
      <c r="F322" s="173"/>
      <c r="G322" s="173"/>
      <c r="H322" s="173"/>
      <c r="I322" s="173"/>
      <c r="J322" s="154"/>
      <c r="K322" s="154"/>
      <c r="L322" s="154"/>
      <c r="M322" s="154"/>
      <c r="N322" s="154"/>
      <c r="O322" s="154"/>
      <c r="P322" s="154"/>
      <c r="Q322" s="157"/>
    </row>
    <row r="323" spans="1:17" s="25" customFormat="1" ht="24" x14ac:dyDescent="0.25">
      <c r="A323" s="158">
        <v>3</v>
      </c>
      <c r="B323" s="159" t="s">
        <v>411</v>
      </c>
      <c r="C323" s="160">
        <v>1.35</v>
      </c>
      <c r="D323" s="161" t="s">
        <v>409</v>
      </c>
      <c r="E323" s="18" t="s">
        <v>325</v>
      </c>
      <c r="F323" s="165">
        <v>0.1</v>
      </c>
      <c r="G323" s="163" t="s">
        <v>239</v>
      </c>
      <c r="H323" s="163" t="s">
        <v>236</v>
      </c>
      <c r="I323" s="163" t="s">
        <v>237</v>
      </c>
      <c r="J323" s="154"/>
      <c r="K323" s="154"/>
      <c r="L323" s="154"/>
      <c r="M323" s="154"/>
      <c r="N323" s="154"/>
      <c r="O323" s="154"/>
      <c r="P323" s="154"/>
      <c r="Q323" s="157"/>
    </row>
    <row r="324" spans="1:17" s="25" customFormat="1" ht="24" x14ac:dyDescent="0.25">
      <c r="A324" s="158">
        <v>4</v>
      </c>
      <c r="B324" s="159" t="s">
        <v>412</v>
      </c>
      <c r="C324" s="164">
        <v>0.3</v>
      </c>
      <c r="D324" s="161" t="s">
        <v>409</v>
      </c>
      <c r="E324" s="18" t="s">
        <v>325</v>
      </c>
      <c r="F324" s="165">
        <v>0.2</v>
      </c>
      <c r="G324" s="163" t="s">
        <v>239</v>
      </c>
      <c r="H324" s="163" t="s">
        <v>236</v>
      </c>
      <c r="I324" s="163" t="s">
        <v>237</v>
      </c>
      <c r="J324" s="154"/>
      <c r="K324" s="154"/>
      <c r="L324" s="154"/>
      <c r="M324" s="154"/>
      <c r="N324" s="154"/>
      <c r="O324" s="154"/>
      <c r="P324" s="154"/>
      <c r="Q324" s="157"/>
    </row>
    <row r="325" spans="1:17" s="25" customFormat="1" ht="24" x14ac:dyDescent="0.25">
      <c r="A325" s="158">
        <v>5</v>
      </c>
      <c r="B325" s="159" t="s">
        <v>413</v>
      </c>
      <c r="C325" s="160">
        <v>2.5</v>
      </c>
      <c r="D325" s="161" t="s">
        <v>409</v>
      </c>
      <c r="E325" s="18" t="s">
        <v>325</v>
      </c>
      <c r="F325" s="165">
        <v>0.2</v>
      </c>
      <c r="G325" s="163" t="s">
        <v>239</v>
      </c>
      <c r="H325" s="163" t="s">
        <v>236</v>
      </c>
      <c r="I325" s="163" t="s">
        <v>237</v>
      </c>
      <c r="J325" s="154"/>
      <c r="K325" s="154"/>
      <c r="L325" s="154"/>
      <c r="M325" s="154"/>
      <c r="N325" s="154"/>
      <c r="O325" s="154"/>
      <c r="P325" s="154"/>
      <c r="Q325" s="157"/>
    </row>
    <row r="326" spans="1:17" s="25" customFormat="1" x14ac:dyDescent="0.25">
      <c r="A326" s="158"/>
      <c r="B326" s="159"/>
      <c r="C326" s="164"/>
      <c r="D326" s="161"/>
      <c r="E326" s="161"/>
      <c r="F326" s="165"/>
      <c r="G326" s="163"/>
      <c r="H326" s="163"/>
      <c r="I326" s="163"/>
      <c r="J326" s="154"/>
      <c r="K326" s="154"/>
      <c r="L326" s="154"/>
      <c r="M326" s="154"/>
      <c r="N326" s="154"/>
      <c r="O326" s="154"/>
      <c r="P326" s="154"/>
      <c r="Q326" s="157"/>
    </row>
    <row r="327" spans="1:17" s="25" customFormat="1" x14ac:dyDescent="0.25">
      <c r="A327" s="173" t="s">
        <v>240</v>
      </c>
      <c r="B327" s="173"/>
      <c r="C327" s="173"/>
      <c r="D327" s="173"/>
      <c r="E327" s="173"/>
      <c r="F327" s="173"/>
      <c r="G327" s="173"/>
      <c r="H327" s="173"/>
      <c r="I327" s="173"/>
      <c r="J327" s="154"/>
      <c r="K327" s="154"/>
      <c r="L327" s="154"/>
      <c r="M327" s="154"/>
      <c r="N327" s="154"/>
      <c r="O327" s="154"/>
      <c r="P327" s="154"/>
      <c r="Q327" s="157"/>
    </row>
    <row r="328" spans="1:17" s="25" customFormat="1" ht="24" x14ac:dyDescent="0.25">
      <c r="A328" s="158">
        <v>6</v>
      </c>
      <c r="B328" s="159" t="s">
        <v>241</v>
      </c>
      <c r="C328" s="164">
        <v>0.67</v>
      </c>
      <c r="D328" s="161" t="s">
        <v>409</v>
      </c>
      <c r="E328" s="18" t="s">
        <v>325</v>
      </c>
      <c r="F328" s="165">
        <v>0.5</v>
      </c>
      <c r="G328" s="163" t="s">
        <v>239</v>
      </c>
      <c r="H328" s="163" t="s">
        <v>236</v>
      </c>
      <c r="I328" s="163" t="s">
        <v>237</v>
      </c>
      <c r="J328" s="154"/>
      <c r="K328" s="154"/>
      <c r="L328" s="154"/>
      <c r="M328" s="154"/>
      <c r="N328" s="154"/>
      <c r="O328" s="154"/>
      <c r="P328" s="154"/>
      <c r="Q328" s="157"/>
    </row>
    <row r="329" spans="1:17" s="25" customFormat="1" x14ac:dyDescent="0.25">
      <c r="A329" s="173" t="s">
        <v>242</v>
      </c>
      <c r="B329" s="173"/>
      <c r="C329" s="173"/>
      <c r="D329" s="173"/>
      <c r="E329" s="173"/>
      <c r="F329" s="173"/>
      <c r="G329" s="173"/>
      <c r="H329" s="173"/>
      <c r="I329" s="173"/>
      <c r="J329" s="154"/>
      <c r="K329" s="154"/>
      <c r="L329" s="154"/>
      <c r="M329" s="154"/>
      <c r="N329" s="154"/>
      <c r="O329" s="154"/>
      <c r="P329" s="154"/>
      <c r="Q329" s="157"/>
    </row>
    <row r="330" spans="1:17" s="25" customFormat="1" ht="36" x14ac:dyDescent="0.25">
      <c r="A330" s="158">
        <v>7</v>
      </c>
      <c r="B330" s="166" t="s">
        <v>243</v>
      </c>
      <c r="C330" s="164">
        <v>2.4</v>
      </c>
      <c r="D330" s="161" t="s">
        <v>409</v>
      </c>
      <c r="E330" s="18" t="s">
        <v>325</v>
      </c>
      <c r="F330" s="165">
        <v>0.15</v>
      </c>
      <c r="G330" s="163" t="s">
        <v>239</v>
      </c>
      <c r="H330" s="163" t="s">
        <v>236</v>
      </c>
      <c r="I330" s="163" t="s">
        <v>237</v>
      </c>
      <c r="J330" s="154"/>
      <c r="K330" s="154"/>
      <c r="L330" s="154"/>
      <c r="M330" s="154"/>
      <c r="N330" s="154"/>
      <c r="O330" s="154"/>
      <c r="P330" s="154"/>
      <c r="Q330" s="157"/>
    </row>
    <row r="331" spans="1:17" s="25" customFormat="1" ht="24" x14ac:dyDescent="0.25">
      <c r="A331" s="158">
        <v>8</v>
      </c>
      <c r="B331" s="167" t="s">
        <v>244</v>
      </c>
      <c r="C331" s="164">
        <v>0.35</v>
      </c>
      <c r="D331" s="161" t="s">
        <v>409</v>
      </c>
      <c r="E331" s="18" t="s">
        <v>325</v>
      </c>
      <c r="F331" s="165">
        <v>0.15</v>
      </c>
      <c r="G331" s="163" t="s">
        <v>239</v>
      </c>
      <c r="H331" s="163" t="s">
        <v>236</v>
      </c>
      <c r="I331" s="163" t="s">
        <v>237</v>
      </c>
      <c r="J331" s="154"/>
      <c r="K331" s="154"/>
      <c r="L331" s="154"/>
      <c r="M331" s="154"/>
      <c r="N331" s="154"/>
      <c r="O331" s="154"/>
      <c r="P331" s="154"/>
      <c r="Q331" s="157"/>
    </row>
    <row r="332" spans="1:17" s="25" customFormat="1" ht="24" x14ac:dyDescent="0.25">
      <c r="A332" s="158">
        <v>9</v>
      </c>
      <c r="B332" s="166" t="s">
        <v>245</v>
      </c>
      <c r="C332" s="164">
        <v>0.9</v>
      </c>
      <c r="D332" s="161" t="s">
        <v>409</v>
      </c>
      <c r="E332" s="18" t="s">
        <v>325</v>
      </c>
      <c r="F332" s="165">
        <v>0.15</v>
      </c>
      <c r="G332" s="163" t="s">
        <v>239</v>
      </c>
      <c r="H332" s="163" t="s">
        <v>236</v>
      </c>
      <c r="I332" s="163" t="s">
        <v>237</v>
      </c>
      <c r="J332" s="154"/>
      <c r="K332" s="154"/>
      <c r="L332" s="154"/>
      <c r="M332" s="154"/>
      <c r="N332" s="154"/>
      <c r="O332" s="154"/>
      <c r="P332" s="154"/>
      <c r="Q332" s="157"/>
    </row>
    <row r="333" spans="1:17" s="25" customFormat="1" ht="24" x14ac:dyDescent="0.25">
      <c r="A333" s="158">
        <v>10</v>
      </c>
      <c r="B333" s="168" t="s">
        <v>246</v>
      </c>
      <c r="C333" s="164">
        <v>3.5</v>
      </c>
      <c r="D333" s="161" t="s">
        <v>409</v>
      </c>
      <c r="E333" s="18" t="s">
        <v>325</v>
      </c>
      <c r="F333" s="165">
        <v>0.15</v>
      </c>
      <c r="G333" s="163" t="s">
        <v>239</v>
      </c>
      <c r="H333" s="163" t="s">
        <v>236</v>
      </c>
      <c r="I333" s="163" t="s">
        <v>237</v>
      </c>
      <c r="J333" s="154"/>
      <c r="K333" s="154"/>
      <c r="L333" s="154"/>
      <c r="M333" s="154"/>
      <c r="N333" s="154"/>
      <c r="O333" s="154"/>
      <c r="P333" s="154"/>
      <c r="Q333" s="157"/>
    </row>
    <row r="334" spans="1:17" s="25" customFormat="1" ht="24" customHeight="1" x14ac:dyDescent="0.25">
      <c r="A334" s="158">
        <v>11</v>
      </c>
      <c r="B334" s="159" t="s">
        <v>247</v>
      </c>
      <c r="C334" s="164">
        <v>1.06</v>
      </c>
      <c r="D334" s="161" t="s">
        <v>409</v>
      </c>
      <c r="E334" s="18" t="s">
        <v>325</v>
      </c>
      <c r="F334" s="165">
        <v>0.18</v>
      </c>
      <c r="G334" s="163" t="s">
        <v>248</v>
      </c>
      <c r="H334" s="163" t="s">
        <v>236</v>
      </c>
      <c r="I334" s="163" t="s">
        <v>237</v>
      </c>
      <c r="J334" s="154"/>
      <c r="K334" s="154"/>
      <c r="L334" s="154"/>
      <c r="M334" s="154"/>
      <c r="N334" s="154"/>
      <c r="O334" s="154"/>
      <c r="P334" s="154"/>
      <c r="Q334" s="157"/>
    </row>
    <row r="335" spans="1:17" s="25" customFormat="1" ht="24" x14ac:dyDescent="0.25">
      <c r="A335" s="158">
        <v>12</v>
      </c>
      <c r="B335" s="159" t="s">
        <v>249</v>
      </c>
      <c r="C335" s="164">
        <v>0.5</v>
      </c>
      <c r="D335" s="161" t="s">
        <v>409</v>
      </c>
      <c r="E335" s="18" t="s">
        <v>325</v>
      </c>
      <c r="F335" s="165">
        <v>0.15</v>
      </c>
      <c r="G335" s="163" t="s">
        <v>239</v>
      </c>
      <c r="H335" s="163" t="s">
        <v>236</v>
      </c>
      <c r="I335" s="163" t="s">
        <v>237</v>
      </c>
      <c r="J335" s="154"/>
      <c r="K335" s="154"/>
      <c r="L335" s="154"/>
      <c r="M335" s="154"/>
      <c r="N335" s="154"/>
      <c r="O335" s="154"/>
      <c r="P335" s="154"/>
      <c r="Q335" s="157"/>
    </row>
    <row r="336" spans="1:17" s="25" customFormat="1" ht="24" x14ac:dyDescent="0.25">
      <c r="A336" s="158">
        <v>13</v>
      </c>
      <c r="B336" s="159" t="s">
        <v>250</v>
      </c>
      <c r="C336" s="164">
        <v>0.33</v>
      </c>
      <c r="D336" s="161" t="s">
        <v>409</v>
      </c>
      <c r="E336" s="18" t="s">
        <v>325</v>
      </c>
      <c r="F336" s="165">
        <v>0.2</v>
      </c>
      <c r="G336" s="163" t="s">
        <v>239</v>
      </c>
      <c r="H336" s="163" t="s">
        <v>236</v>
      </c>
      <c r="I336" s="163" t="s">
        <v>237</v>
      </c>
      <c r="J336" s="154"/>
      <c r="K336" s="154"/>
      <c r="L336" s="154"/>
      <c r="M336" s="154"/>
      <c r="N336" s="154"/>
      <c r="O336" s="154"/>
      <c r="P336" s="154"/>
      <c r="Q336" s="157"/>
    </row>
    <row r="337" spans="1:17" s="25" customFormat="1" ht="36" x14ac:dyDescent="0.25">
      <c r="A337" s="158">
        <v>14</v>
      </c>
      <c r="B337" s="159" t="s">
        <v>251</v>
      </c>
      <c r="C337" s="164">
        <v>1.9</v>
      </c>
      <c r="D337" s="161" t="s">
        <v>409</v>
      </c>
      <c r="E337" s="18" t="s">
        <v>325</v>
      </c>
      <c r="F337" s="165">
        <v>0.15</v>
      </c>
      <c r="G337" s="163" t="s">
        <v>239</v>
      </c>
      <c r="H337" s="163" t="s">
        <v>236</v>
      </c>
      <c r="I337" s="163" t="s">
        <v>237</v>
      </c>
      <c r="J337" s="154"/>
      <c r="K337" s="154"/>
      <c r="L337" s="154"/>
      <c r="M337" s="154"/>
      <c r="N337" s="154"/>
      <c r="O337" s="154"/>
      <c r="P337" s="154"/>
      <c r="Q337" s="157"/>
    </row>
    <row r="338" spans="1:17" s="25" customFormat="1" ht="24" x14ac:dyDescent="0.25">
      <c r="A338" s="158">
        <v>15</v>
      </c>
      <c r="B338" s="159" t="s">
        <v>252</v>
      </c>
      <c r="C338" s="169">
        <v>0.44</v>
      </c>
      <c r="D338" s="161" t="s">
        <v>409</v>
      </c>
      <c r="E338" s="18" t="s">
        <v>325</v>
      </c>
      <c r="F338" s="165">
        <v>0.17</v>
      </c>
      <c r="G338" s="163" t="s">
        <v>239</v>
      </c>
      <c r="H338" s="163" t="s">
        <v>236</v>
      </c>
      <c r="I338" s="163" t="s">
        <v>237</v>
      </c>
      <c r="J338" s="154"/>
      <c r="K338" s="154"/>
      <c r="L338" s="154"/>
      <c r="M338" s="154"/>
      <c r="N338" s="154"/>
      <c r="O338" s="154"/>
      <c r="P338" s="154"/>
      <c r="Q338" s="157"/>
    </row>
    <row r="339" spans="1:17" s="25" customFormat="1" ht="24" x14ac:dyDescent="0.25">
      <c r="A339" s="158">
        <v>16</v>
      </c>
      <c r="B339" s="159" t="s">
        <v>253</v>
      </c>
      <c r="C339" s="169">
        <v>0.4</v>
      </c>
      <c r="D339" s="161" t="s">
        <v>409</v>
      </c>
      <c r="E339" s="18" t="s">
        <v>325</v>
      </c>
      <c r="F339" s="165">
        <v>0.15</v>
      </c>
      <c r="G339" s="163" t="s">
        <v>239</v>
      </c>
      <c r="H339" s="163" t="s">
        <v>236</v>
      </c>
      <c r="I339" s="163" t="s">
        <v>237</v>
      </c>
      <c r="J339" s="154"/>
      <c r="K339" s="154"/>
      <c r="L339" s="154"/>
      <c r="M339" s="154"/>
      <c r="N339" s="154"/>
      <c r="O339" s="154"/>
      <c r="P339" s="154"/>
      <c r="Q339" s="157"/>
    </row>
    <row r="340" spans="1:17" s="25" customFormat="1" ht="24" x14ac:dyDescent="0.25">
      <c r="A340" s="158">
        <v>17</v>
      </c>
      <c r="B340" s="159" t="s">
        <v>254</v>
      </c>
      <c r="C340" s="169">
        <v>0.9</v>
      </c>
      <c r="D340" s="161" t="s">
        <v>409</v>
      </c>
      <c r="E340" s="18" t="s">
        <v>325</v>
      </c>
      <c r="F340" s="165">
        <v>0.1</v>
      </c>
      <c r="G340" s="163" t="s">
        <v>248</v>
      </c>
      <c r="H340" s="163" t="s">
        <v>236</v>
      </c>
      <c r="I340" s="163" t="s">
        <v>237</v>
      </c>
      <c r="J340" s="154"/>
      <c r="K340" s="154"/>
      <c r="L340" s="154"/>
      <c r="M340" s="154"/>
      <c r="N340" s="154"/>
      <c r="O340" s="154"/>
      <c r="P340" s="154"/>
      <c r="Q340" s="157"/>
    </row>
    <row r="341" spans="1:17" s="25" customFormat="1" ht="24" x14ac:dyDescent="0.25">
      <c r="A341" s="158">
        <v>18</v>
      </c>
      <c r="B341" s="159" t="s">
        <v>255</v>
      </c>
      <c r="C341" s="169">
        <v>0.45</v>
      </c>
      <c r="D341" s="161" t="s">
        <v>409</v>
      </c>
      <c r="E341" s="18" t="s">
        <v>325</v>
      </c>
      <c r="F341" s="165">
        <v>0.2</v>
      </c>
      <c r="G341" s="163" t="s">
        <v>248</v>
      </c>
      <c r="H341" s="163" t="s">
        <v>236</v>
      </c>
      <c r="I341" s="163" t="s">
        <v>237</v>
      </c>
      <c r="J341" s="154"/>
      <c r="K341" s="154"/>
      <c r="L341" s="154"/>
      <c r="M341" s="154"/>
      <c r="N341" s="154"/>
      <c r="O341" s="154"/>
      <c r="P341" s="154"/>
      <c r="Q341" s="157"/>
    </row>
    <row r="342" spans="1:17" s="25" customFormat="1" ht="24" x14ac:dyDescent="0.25">
      <c r="A342" s="158">
        <v>19</v>
      </c>
      <c r="B342" s="159" t="s">
        <v>256</v>
      </c>
      <c r="C342" s="169">
        <v>1.55</v>
      </c>
      <c r="D342" s="161" t="s">
        <v>409</v>
      </c>
      <c r="E342" s="18" t="s">
        <v>325</v>
      </c>
      <c r="F342" s="165">
        <v>0</v>
      </c>
      <c r="G342" s="163" t="s">
        <v>248</v>
      </c>
      <c r="H342" s="163" t="s">
        <v>236</v>
      </c>
      <c r="I342" s="163" t="s">
        <v>237</v>
      </c>
      <c r="J342" s="154"/>
      <c r="K342" s="154"/>
      <c r="L342" s="154"/>
      <c r="M342" s="154"/>
      <c r="N342" s="154"/>
      <c r="O342" s="154"/>
      <c r="P342" s="154"/>
      <c r="Q342" s="157"/>
    </row>
    <row r="343" spans="1:17" s="25" customFormat="1" ht="24" x14ac:dyDescent="0.25">
      <c r="A343" s="158">
        <v>20</v>
      </c>
      <c r="B343" s="159" t="s">
        <v>257</v>
      </c>
      <c r="C343" s="169">
        <v>1.58</v>
      </c>
      <c r="D343" s="161" t="s">
        <v>409</v>
      </c>
      <c r="E343" s="18" t="s">
        <v>325</v>
      </c>
      <c r="F343" s="165">
        <v>0.5</v>
      </c>
      <c r="G343" s="163" t="s">
        <v>258</v>
      </c>
      <c r="H343" s="163" t="s">
        <v>259</v>
      </c>
      <c r="I343" s="163" t="s">
        <v>237</v>
      </c>
      <c r="J343" s="154"/>
      <c r="K343" s="154"/>
      <c r="L343" s="154"/>
      <c r="M343" s="154"/>
      <c r="N343" s="154"/>
      <c r="O343" s="154"/>
      <c r="P343" s="154"/>
      <c r="Q343" s="157"/>
    </row>
    <row r="344" spans="1:17" s="25" customFormat="1" ht="24" x14ac:dyDescent="0.25">
      <c r="A344" s="158">
        <v>21</v>
      </c>
      <c r="B344" s="159" t="s">
        <v>260</v>
      </c>
      <c r="C344" s="169">
        <v>1.3</v>
      </c>
      <c r="D344" s="161" t="s">
        <v>409</v>
      </c>
      <c r="E344" s="18" t="s">
        <v>325</v>
      </c>
      <c r="F344" s="165">
        <v>0.7</v>
      </c>
      <c r="G344" s="163" t="s">
        <v>258</v>
      </c>
      <c r="H344" s="163" t="s">
        <v>259</v>
      </c>
      <c r="I344" s="163" t="s">
        <v>237</v>
      </c>
      <c r="J344" s="154"/>
      <c r="K344" s="154"/>
      <c r="L344" s="154"/>
      <c r="M344" s="154"/>
      <c r="N344" s="154"/>
      <c r="O344" s="154"/>
      <c r="P344" s="154"/>
      <c r="Q344" s="157"/>
    </row>
    <row r="345" spans="1:17" s="25" customFormat="1" ht="24" x14ac:dyDescent="0.25">
      <c r="A345" s="158">
        <v>22</v>
      </c>
      <c r="B345" s="159" t="s">
        <v>261</v>
      </c>
      <c r="C345" s="169">
        <v>1.65</v>
      </c>
      <c r="D345" s="161" t="s">
        <v>409</v>
      </c>
      <c r="E345" s="18" t="s">
        <v>325</v>
      </c>
      <c r="F345" s="165">
        <v>0.1</v>
      </c>
      <c r="G345" s="163" t="s">
        <v>258</v>
      </c>
      <c r="H345" s="163" t="s">
        <v>259</v>
      </c>
      <c r="I345" s="163" t="s">
        <v>237</v>
      </c>
      <c r="J345" s="154"/>
      <c r="K345" s="154"/>
      <c r="L345" s="154"/>
      <c r="M345" s="154"/>
      <c r="N345" s="154"/>
      <c r="O345" s="154"/>
      <c r="P345" s="154"/>
      <c r="Q345" s="157"/>
    </row>
    <row r="346" spans="1:17" s="25" customFormat="1" ht="24" x14ac:dyDescent="0.25">
      <c r="A346" s="158">
        <v>23</v>
      </c>
      <c r="B346" s="159" t="s">
        <v>262</v>
      </c>
      <c r="C346" s="169">
        <v>0.42</v>
      </c>
      <c r="D346" s="161" t="s">
        <v>409</v>
      </c>
      <c r="E346" s="18" t="s">
        <v>325</v>
      </c>
      <c r="F346" s="165">
        <v>0.7</v>
      </c>
      <c r="G346" s="163" t="s">
        <v>263</v>
      </c>
      <c r="H346" s="163" t="s">
        <v>259</v>
      </c>
      <c r="I346" s="163" t="s">
        <v>237</v>
      </c>
      <c r="J346" s="154"/>
      <c r="K346" s="154"/>
      <c r="L346" s="154"/>
      <c r="M346" s="154"/>
      <c r="N346" s="154"/>
      <c r="O346" s="154"/>
      <c r="P346" s="154"/>
      <c r="Q346" s="157"/>
    </row>
    <row r="347" spans="1:17" s="25" customFormat="1" ht="24" x14ac:dyDescent="0.25">
      <c r="A347" s="158">
        <v>24</v>
      </c>
      <c r="B347" s="159" t="s">
        <v>264</v>
      </c>
      <c r="C347" s="169">
        <v>1.25</v>
      </c>
      <c r="D347" s="161" t="s">
        <v>409</v>
      </c>
      <c r="E347" s="18" t="s">
        <v>325</v>
      </c>
      <c r="F347" s="165">
        <v>0</v>
      </c>
      <c r="G347" s="163" t="s">
        <v>263</v>
      </c>
      <c r="H347" s="163" t="s">
        <v>259</v>
      </c>
      <c r="I347" s="163" t="s">
        <v>237</v>
      </c>
      <c r="J347" s="154"/>
      <c r="K347" s="154"/>
      <c r="L347" s="154"/>
      <c r="M347" s="154"/>
      <c r="N347" s="154"/>
      <c r="O347" s="154"/>
      <c r="P347" s="154"/>
      <c r="Q347" s="157"/>
    </row>
    <row r="348" spans="1:17" s="25" customFormat="1" ht="24" x14ac:dyDescent="0.25">
      <c r="A348" s="158">
        <v>25</v>
      </c>
      <c r="B348" s="159" t="s">
        <v>265</v>
      </c>
      <c r="C348" s="169">
        <v>0.3</v>
      </c>
      <c r="D348" s="161" t="s">
        <v>409</v>
      </c>
      <c r="E348" s="18" t="s">
        <v>325</v>
      </c>
      <c r="F348" s="165">
        <v>0</v>
      </c>
      <c r="G348" s="163" t="s">
        <v>263</v>
      </c>
      <c r="H348" s="163" t="s">
        <v>259</v>
      </c>
      <c r="I348" s="163" t="s">
        <v>237</v>
      </c>
      <c r="J348" s="154"/>
      <c r="K348" s="154"/>
      <c r="L348" s="154"/>
      <c r="M348" s="154"/>
      <c r="N348" s="154"/>
      <c r="O348" s="154"/>
      <c r="P348" s="154"/>
      <c r="Q348" s="157"/>
    </row>
    <row r="349" spans="1:17" s="25" customFormat="1" ht="24" x14ac:dyDescent="0.25">
      <c r="A349" s="158">
        <v>26</v>
      </c>
      <c r="B349" s="159" t="s">
        <v>266</v>
      </c>
      <c r="C349" s="169">
        <v>1.6</v>
      </c>
      <c r="D349" s="161" t="s">
        <v>409</v>
      </c>
      <c r="E349" s="18" t="s">
        <v>325</v>
      </c>
      <c r="F349" s="165">
        <v>1</v>
      </c>
      <c r="G349" s="163" t="s">
        <v>263</v>
      </c>
      <c r="H349" s="163" t="s">
        <v>259</v>
      </c>
      <c r="I349" s="163" t="s">
        <v>237</v>
      </c>
      <c r="J349" s="154"/>
      <c r="K349" s="154"/>
      <c r="L349" s="154"/>
      <c r="M349" s="154"/>
      <c r="N349" s="154"/>
      <c r="O349" s="154"/>
      <c r="P349" s="154"/>
      <c r="Q349" s="157"/>
    </row>
    <row r="350" spans="1:17" s="25" customFormat="1" ht="23.25" customHeight="1" x14ac:dyDescent="0.25">
      <c r="A350" s="158">
        <v>27</v>
      </c>
      <c r="B350" s="159" t="s">
        <v>267</v>
      </c>
      <c r="C350" s="169">
        <v>0.75</v>
      </c>
      <c r="D350" s="161" t="s">
        <v>409</v>
      </c>
      <c r="E350" s="18" t="s">
        <v>325</v>
      </c>
      <c r="F350" s="165">
        <v>0</v>
      </c>
      <c r="G350" s="163" t="s">
        <v>263</v>
      </c>
      <c r="H350" s="163" t="s">
        <v>259</v>
      </c>
      <c r="I350" s="163" t="s">
        <v>237</v>
      </c>
      <c r="J350" s="154"/>
      <c r="K350" s="154"/>
      <c r="L350" s="154"/>
      <c r="M350" s="154"/>
      <c r="N350" s="154"/>
      <c r="O350" s="154"/>
      <c r="P350" s="154"/>
      <c r="Q350" s="157"/>
    </row>
    <row r="351" spans="1:17" s="25" customFormat="1" ht="24" x14ac:dyDescent="0.25">
      <c r="A351" s="158">
        <v>28</v>
      </c>
      <c r="B351" s="159" t="s">
        <v>268</v>
      </c>
      <c r="C351" s="169">
        <v>1.2</v>
      </c>
      <c r="D351" s="161" t="s">
        <v>409</v>
      </c>
      <c r="E351" s="18" t="s">
        <v>325</v>
      </c>
      <c r="F351" s="165">
        <v>0.5</v>
      </c>
      <c r="G351" s="163" t="s">
        <v>258</v>
      </c>
      <c r="H351" s="163" t="s">
        <v>259</v>
      </c>
      <c r="I351" s="163" t="s">
        <v>237</v>
      </c>
      <c r="J351" s="154"/>
      <c r="K351" s="154"/>
      <c r="L351" s="154"/>
      <c r="M351" s="154"/>
      <c r="N351" s="154"/>
      <c r="O351" s="154"/>
      <c r="P351" s="154"/>
      <c r="Q351" s="157"/>
    </row>
    <row r="352" spans="1:17" s="25" customFormat="1" ht="24" x14ac:dyDescent="0.25">
      <c r="A352" s="158">
        <v>29</v>
      </c>
      <c r="B352" s="159" t="s">
        <v>269</v>
      </c>
      <c r="C352" s="169">
        <v>2.7</v>
      </c>
      <c r="D352" s="161" t="s">
        <v>409</v>
      </c>
      <c r="E352" s="18" t="s">
        <v>325</v>
      </c>
      <c r="F352" s="165">
        <v>0.3</v>
      </c>
      <c r="G352" s="163" t="s">
        <v>258</v>
      </c>
      <c r="H352" s="163" t="s">
        <v>259</v>
      </c>
      <c r="I352" s="163" t="s">
        <v>237</v>
      </c>
      <c r="J352" s="154"/>
      <c r="K352" s="154"/>
      <c r="L352" s="154"/>
      <c r="M352" s="154"/>
      <c r="N352" s="154"/>
      <c r="O352" s="154"/>
      <c r="P352" s="154"/>
      <c r="Q352" s="157"/>
    </row>
    <row r="353" spans="1:17" s="25" customFormat="1" ht="24" x14ac:dyDescent="0.25">
      <c r="A353" s="158">
        <v>30</v>
      </c>
      <c r="B353" s="159" t="s">
        <v>270</v>
      </c>
      <c r="C353" s="169">
        <v>0.8</v>
      </c>
      <c r="D353" s="161" t="s">
        <v>409</v>
      </c>
      <c r="E353" s="18" t="s">
        <v>325</v>
      </c>
      <c r="F353" s="165">
        <v>0</v>
      </c>
      <c r="G353" s="163" t="s">
        <v>263</v>
      </c>
      <c r="H353" s="163" t="s">
        <v>259</v>
      </c>
      <c r="I353" s="163" t="s">
        <v>237</v>
      </c>
      <c r="J353" s="154"/>
      <c r="K353" s="154"/>
      <c r="L353" s="154"/>
      <c r="M353" s="154"/>
      <c r="N353" s="154"/>
      <c r="O353" s="154"/>
      <c r="P353" s="154"/>
      <c r="Q353" s="157"/>
    </row>
    <row r="354" spans="1:17" s="25" customFormat="1" ht="36" x14ac:dyDescent="0.25">
      <c r="A354" s="158">
        <v>31</v>
      </c>
      <c r="B354" s="159" t="s">
        <v>271</v>
      </c>
      <c r="C354" s="164">
        <v>1.9</v>
      </c>
      <c r="D354" s="161" t="s">
        <v>409</v>
      </c>
      <c r="E354" s="18" t="s">
        <v>325</v>
      </c>
      <c r="F354" s="165">
        <v>0</v>
      </c>
      <c r="G354" s="163" t="s">
        <v>272</v>
      </c>
      <c r="H354" s="163" t="s">
        <v>259</v>
      </c>
      <c r="I354" s="163" t="s">
        <v>237</v>
      </c>
      <c r="J354" s="154"/>
      <c r="K354" s="154"/>
      <c r="L354" s="154"/>
      <c r="M354" s="154"/>
      <c r="N354" s="154"/>
      <c r="O354" s="154"/>
      <c r="P354" s="154"/>
      <c r="Q354" s="157"/>
    </row>
    <row r="355" spans="1:17" s="25" customFormat="1" ht="24" x14ac:dyDescent="0.25">
      <c r="A355" s="158">
        <v>32</v>
      </c>
      <c r="B355" s="166" t="s">
        <v>273</v>
      </c>
      <c r="C355" s="164">
        <v>1.7</v>
      </c>
      <c r="D355" s="161" t="s">
        <v>409</v>
      </c>
      <c r="E355" s="18" t="s">
        <v>325</v>
      </c>
      <c r="F355" s="165">
        <v>0.2</v>
      </c>
      <c r="G355" s="163" t="s">
        <v>272</v>
      </c>
      <c r="H355" s="163" t="s">
        <v>259</v>
      </c>
      <c r="I355" s="163" t="s">
        <v>237</v>
      </c>
      <c r="J355" s="154"/>
      <c r="K355" s="154"/>
      <c r="L355" s="154"/>
      <c r="M355" s="154"/>
      <c r="N355" s="154"/>
      <c r="O355" s="154"/>
      <c r="P355" s="154"/>
      <c r="Q355" s="157"/>
    </row>
    <row r="356" spans="1:17" s="25" customFormat="1" ht="19.5" customHeight="1" x14ac:dyDescent="0.25">
      <c r="A356" s="173" t="s">
        <v>307</v>
      </c>
      <c r="B356" s="173"/>
      <c r="C356" s="173"/>
      <c r="D356" s="173"/>
      <c r="E356" s="173"/>
      <c r="F356" s="173"/>
      <c r="G356" s="173"/>
      <c r="H356" s="173"/>
      <c r="I356" s="173"/>
      <c r="J356" s="154"/>
      <c r="K356" s="154"/>
      <c r="L356" s="154"/>
      <c r="M356" s="154"/>
      <c r="N356" s="154"/>
      <c r="O356" s="154"/>
      <c r="P356" s="154"/>
      <c r="Q356" s="157"/>
    </row>
    <row r="357" spans="1:17" s="25" customFormat="1" ht="24" x14ac:dyDescent="0.25">
      <c r="A357" s="158">
        <v>33</v>
      </c>
      <c r="B357" s="159" t="s">
        <v>274</v>
      </c>
      <c r="C357" s="169">
        <v>1.92</v>
      </c>
      <c r="D357" s="161" t="s">
        <v>409</v>
      </c>
      <c r="E357" s="18" t="s">
        <v>325</v>
      </c>
      <c r="F357" s="28">
        <v>0</v>
      </c>
      <c r="G357" s="163" t="s">
        <v>258</v>
      </c>
      <c r="H357" s="163" t="s">
        <v>259</v>
      </c>
      <c r="I357" s="163" t="s">
        <v>237</v>
      </c>
      <c r="J357" s="154"/>
      <c r="K357" s="154"/>
      <c r="L357" s="154"/>
      <c r="M357" s="154"/>
      <c r="N357" s="154"/>
      <c r="O357" s="154"/>
      <c r="P357" s="154"/>
      <c r="Q357" s="157"/>
    </row>
    <row r="358" spans="1:17" s="25" customFormat="1" ht="24" x14ac:dyDescent="0.25">
      <c r="A358" s="158">
        <v>34</v>
      </c>
      <c r="B358" s="159" t="s">
        <v>275</v>
      </c>
      <c r="C358" s="169">
        <v>0.65</v>
      </c>
      <c r="D358" s="161" t="s">
        <v>409</v>
      </c>
      <c r="E358" s="18" t="s">
        <v>325</v>
      </c>
      <c r="F358" s="28">
        <v>0.25</v>
      </c>
      <c r="G358" s="163" t="s">
        <v>258</v>
      </c>
      <c r="H358" s="163" t="s">
        <v>259</v>
      </c>
      <c r="I358" s="163" t="s">
        <v>237</v>
      </c>
      <c r="J358" s="154"/>
      <c r="K358" s="154"/>
      <c r="L358" s="154"/>
      <c r="M358" s="154"/>
      <c r="N358" s="154"/>
      <c r="O358" s="154"/>
      <c r="P358" s="154"/>
      <c r="Q358" s="157"/>
    </row>
    <row r="359" spans="1:17" s="25" customFormat="1" ht="24" x14ac:dyDescent="0.25">
      <c r="A359" s="158">
        <v>35</v>
      </c>
      <c r="B359" s="159" t="s">
        <v>276</v>
      </c>
      <c r="C359" s="169">
        <v>0.7</v>
      </c>
      <c r="D359" s="161" t="s">
        <v>409</v>
      </c>
      <c r="E359" s="18" t="s">
        <v>325</v>
      </c>
      <c r="F359" s="28">
        <v>0.25</v>
      </c>
      <c r="G359" s="163" t="s">
        <v>258</v>
      </c>
      <c r="H359" s="163" t="s">
        <v>259</v>
      </c>
      <c r="I359" s="163" t="s">
        <v>237</v>
      </c>
      <c r="J359" s="154"/>
      <c r="K359" s="154"/>
      <c r="L359" s="154"/>
      <c r="M359" s="154"/>
      <c r="N359" s="154"/>
      <c r="O359" s="154"/>
      <c r="P359" s="154"/>
      <c r="Q359" s="157"/>
    </row>
    <row r="360" spans="1:17" s="25" customFormat="1" ht="24" x14ac:dyDescent="0.25">
      <c r="A360" s="158">
        <v>36</v>
      </c>
      <c r="B360" s="159" t="s">
        <v>277</v>
      </c>
      <c r="C360" s="169">
        <v>0.84</v>
      </c>
      <c r="D360" s="161" t="s">
        <v>409</v>
      </c>
      <c r="E360" s="18" t="s">
        <v>325</v>
      </c>
      <c r="F360" s="28">
        <v>0</v>
      </c>
      <c r="G360" s="163" t="s">
        <v>263</v>
      </c>
      <c r="H360" s="163" t="s">
        <v>259</v>
      </c>
      <c r="I360" s="163" t="s">
        <v>237</v>
      </c>
      <c r="J360" s="154"/>
      <c r="K360" s="154"/>
      <c r="L360" s="154"/>
      <c r="M360" s="154"/>
      <c r="N360" s="154"/>
      <c r="O360" s="154"/>
      <c r="P360" s="154"/>
      <c r="Q360" s="157"/>
    </row>
    <row r="361" spans="1:17" s="25" customFormat="1" ht="24" x14ac:dyDescent="0.25">
      <c r="A361" s="158">
        <v>37</v>
      </c>
      <c r="B361" s="159" t="s">
        <v>278</v>
      </c>
      <c r="C361" s="169">
        <v>0.42499999999999999</v>
      </c>
      <c r="D361" s="161" t="s">
        <v>409</v>
      </c>
      <c r="E361" s="18" t="s">
        <v>325</v>
      </c>
      <c r="F361" s="28">
        <v>0</v>
      </c>
      <c r="G361" s="163" t="s">
        <v>263</v>
      </c>
      <c r="H361" s="163" t="s">
        <v>259</v>
      </c>
      <c r="I361" s="163" t="s">
        <v>237</v>
      </c>
      <c r="J361" s="154"/>
      <c r="K361" s="154"/>
      <c r="L361" s="154"/>
      <c r="M361" s="154"/>
      <c r="N361" s="154"/>
      <c r="O361" s="154"/>
      <c r="P361" s="154"/>
      <c r="Q361" s="157"/>
    </row>
    <row r="362" spans="1:17" s="25" customFormat="1" ht="24" x14ac:dyDescent="0.25">
      <c r="A362" s="158">
        <v>38</v>
      </c>
      <c r="B362" s="159" t="s">
        <v>279</v>
      </c>
      <c r="C362" s="169">
        <v>0.9</v>
      </c>
      <c r="D362" s="161" t="s">
        <v>409</v>
      </c>
      <c r="E362" s="18" t="s">
        <v>325</v>
      </c>
      <c r="F362" s="28">
        <v>0</v>
      </c>
      <c r="G362" s="163" t="s">
        <v>263</v>
      </c>
      <c r="H362" s="163" t="s">
        <v>259</v>
      </c>
      <c r="I362" s="163" t="s">
        <v>237</v>
      </c>
      <c r="J362" s="154"/>
      <c r="K362" s="154"/>
      <c r="L362" s="154"/>
      <c r="M362" s="154"/>
      <c r="N362" s="154"/>
      <c r="O362" s="154"/>
      <c r="P362" s="154"/>
      <c r="Q362" s="157"/>
    </row>
    <row r="363" spans="1:17" s="25" customFormat="1" ht="24" x14ac:dyDescent="0.25">
      <c r="A363" s="158">
        <v>39</v>
      </c>
      <c r="B363" s="159" t="s">
        <v>280</v>
      </c>
      <c r="C363" s="169">
        <v>0.83</v>
      </c>
      <c r="D363" s="161" t="s">
        <v>409</v>
      </c>
      <c r="E363" s="18" t="s">
        <v>325</v>
      </c>
      <c r="F363" s="28">
        <v>0</v>
      </c>
      <c r="G363" s="163" t="s">
        <v>263</v>
      </c>
      <c r="H363" s="163" t="s">
        <v>259</v>
      </c>
      <c r="I363" s="163" t="s">
        <v>237</v>
      </c>
      <c r="J363" s="154"/>
      <c r="K363" s="154"/>
      <c r="L363" s="154"/>
      <c r="M363" s="154"/>
      <c r="N363" s="154"/>
      <c r="O363" s="154"/>
      <c r="P363" s="154"/>
      <c r="Q363" s="157"/>
    </row>
    <row r="364" spans="1:17" s="25" customFormat="1" ht="24" x14ac:dyDescent="0.25">
      <c r="A364" s="158">
        <v>40</v>
      </c>
      <c r="B364" s="159" t="s">
        <v>281</v>
      </c>
      <c r="C364" s="169">
        <v>0.52</v>
      </c>
      <c r="D364" s="161" t="s">
        <v>409</v>
      </c>
      <c r="E364" s="18" t="s">
        <v>325</v>
      </c>
      <c r="F364" s="28">
        <v>0</v>
      </c>
      <c r="G364" s="163" t="s">
        <v>263</v>
      </c>
      <c r="H364" s="163" t="s">
        <v>259</v>
      </c>
      <c r="I364" s="163" t="s">
        <v>237</v>
      </c>
      <c r="J364" s="154"/>
      <c r="K364" s="154"/>
      <c r="L364" s="154"/>
      <c r="M364" s="154"/>
      <c r="N364" s="154"/>
      <c r="O364" s="154"/>
      <c r="P364" s="154"/>
      <c r="Q364" s="157"/>
    </row>
    <row r="365" spans="1:17" s="25" customFormat="1" ht="24" x14ac:dyDescent="0.25">
      <c r="A365" s="158">
        <v>41</v>
      </c>
      <c r="B365" s="159" t="s">
        <v>282</v>
      </c>
      <c r="C365" s="169">
        <v>1.45</v>
      </c>
      <c r="D365" s="161" t="s">
        <v>409</v>
      </c>
      <c r="E365" s="18" t="s">
        <v>325</v>
      </c>
      <c r="F365" s="28">
        <v>0</v>
      </c>
      <c r="G365" s="163" t="s">
        <v>263</v>
      </c>
      <c r="H365" s="163" t="s">
        <v>259</v>
      </c>
      <c r="I365" s="163" t="s">
        <v>237</v>
      </c>
      <c r="J365" s="154"/>
      <c r="K365" s="154"/>
      <c r="L365" s="154"/>
      <c r="M365" s="154"/>
      <c r="N365" s="154"/>
      <c r="O365" s="154"/>
      <c r="P365" s="154"/>
      <c r="Q365" s="157"/>
    </row>
    <row r="366" spans="1:17" s="25" customFormat="1" ht="24" x14ac:dyDescent="0.25">
      <c r="A366" s="158">
        <v>42</v>
      </c>
      <c r="B366" s="159" t="s">
        <v>283</v>
      </c>
      <c r="C366" s="169">
        <v>1.95</v>
      </c>
      <c r="D366" s="161" t="s">
        <v>409</v>
      </c>
      <c r="E366" s="18" t="s">
        <v>325</v>
      </c>
      <c r="F366" s="28">
        <v>0</v>
      </c>
      <c r="G366" s="163" t="s">
        <v>258</v>
      </c>
      <c r="H366" s="163" t="s">
        <v>259</v>
      </c>
      <c r="I366" s="163" t="s">
        <v>237</v>
      </c>
      <c r="J366" s="154"/>
      <c r="K366" s="154"/>
      <c r="L366" s="154"/>
      <c r="M366" s="154"/>
      <c r="N366" s="154"/>
      <c r="O366" s="154"/>
      <c r="P366" s="154"/>
      <c r="Q366" s="157"/>
    </row>
    <row r="367" spans="1:17" s="25" customFormat="1" ht="24" x14ac:dyDescent="0.25">
      <c r="A367" s="158">
        <v>43</v>
      </c>
      <c r="B367" s="159" t="s">
        <v>284</v>
      </c>
      <c r="C367" s="169">
        <v>0.9</v>
      </c>
      <c r="D367" s="161" t="s">
        <v>409</v>
      </c>
      <c r="E367" s="18" t="s">
        <v>325</v>
      </c>
      <c r="F367" s="28">
        <v>0</v>
      </c>
      <c r="G367" s="163" t="s">
        <v>263</v>
      </c>
      <c r="H367" s="163" t="s">
        <v>259</v>
      </c>
      <c r="I367" s="163" t="s">
        <v>237</v>
      </c>
      <c r="J367" s="154"/>
      <c r="K367" s="154"/>
      <c r="L367" s="154"/>
      <c r="M367" s="154"/>
      <c r="N367" s="154"/>
      <c r="O367" s="154"/>
      <c r="P367" s="154"/>
      <c r="Q367" s="157"/>
    </row>
    <row r="368" spans="1:17" s="25" customFormat="1" x14ac:dyDescent="0.25">
      <c r="A368" s="171" t="s">
        <v>285</v>
      </c>
      <c r="B368" s="171"/>
      <c r="C368" s="171"/>
      <c r="D368" s="171"/>
      <c r="E368" s="171"/>
      <c r="F368" s="171"/>
      <c r="G368" s="171"/>
      <c r="H368" s="171"/>
      <c r="I368" s="171"/>
      <c r="J368" s="154"/>
      <c r="K368" s="154"/>
      <c r="L368" s="154"/>
      <c r="M368" s="154"/>
      <c r="N368" s="154"/>
      <c r="O368" s="154"/>
      <c r="P368" s="154"/>
      <c r="Q368" s="157"/>
    </row>
    <row r="369" spans="1:19" s="25" customFormat="1" ht="24" x14ac:dyDescent="0.25">
      <c r="A369" s="158">
        <v>44</v>
      </c>
      <c r="B369" s="170" t="s">
        <v>286</v>
      </c>
      <c r="C369" s="169">
        <v>2.9</v>
      </c>
      <c r="D369" s="169" t="s">
        <v>414</v>
      </c>
      <c r="E369" s="18" t="s">
        <v>325</v>
      </c>
      <c r="F369" s="165">
        <v>0.7</v>
      </c>
      <c r="G369" s="163" t="s">
        <v>287</v>
      </c>
      <c r="H369" s="163" t="s">
        <v>415</v>
      </c>
      <c r="I369" s="163" t="s">
        <v>237</v>
      </c>
      <c r="J369" s="154"/>
      <c r="K369" s="154"/>
      <c r="L369" s="154"/>
      <c r="M369" s="154"/>
      <c r="N369" s="154"/>
      <c r="O369" s="154"/>
      <c r="P369" s="154"/>
      <c r="Q369" s="157"/>
    </row>
    <row r="370" spans="1:19" s="25" customFormat="1" ht="24" x14ac:dyDescent="0.25">
      <c r="A370" s="158">
        <v>45</v>
      </c>
      <c r="B370" s="170" t="s">
        <v>288</v>
      </c>
      <c r="C370" s="169">
        <v>1.6</v>
      </c>
      <c r="D370" s="169" t="s">
        <v>414</v>
      </c>
      <c r="E370" s="18" t="s">
        <v>325</v>
      </c>
      <c r="F370" s="165">
        <v>0.7</v>
      </c>
      <c r="G370" s="163" t="s">
        <v>287</v>
      </c>
      <c r="H370" s="163" t="s">
        <v>415</v>
      </c>
      <c r="I370" s="163" t="s">
        <v>237</v>
      </c>
      <c r="J370" s="154"/>
      <c r="K370" s="154"/>
      <c r="L370" s="154"/>
      <c r="M370" s="154"/>
      <c r="N370" s="154"/>
      <c r="O370" s="154"/>
      <c r="P370" s="154"/>
      <c r="Q370" s="157"/>
    </row>
    <row r="371" spans="1:19" s="25" customFormat="1" ht="24" x14ac:dyDescent="0.25">
      <c r="A371" s="158">
        <v>46</v>
      </c>
      <c r="B371" s="170" t="s">
        <v>289</v>
      </c>
      <c r="C371" s="169">
        <v>0.5</v>
      </c>
      <c r="D371" s="169" t="s">
        <v>414</v>
      </c>
      <c r="E371" s="18" t="s">
        <v>325</v>
      </c>
      <c r="F371" s="165">
        <v>0.7</v>
      </c>
      <c r="G371" s="163" t="s">
        <v>290</v>
      </c>
      <c r="H371" s="163" t="s">
        <v>415</v>
      </c>
      <c r="I371" s="163" t="s">
        <v>237</v>
      </c>
      <c r="J371" s="154"/>
      <c r="K371" s="154"/>
      <c r="L371" s="154"/>
      <c r="M371" s="154"/>
      <c r="N371" s="154"/>
      <c r="O371" s="154"/>
      <c r="P371" s="154"/>
      <c r="Q371" s="157"/>
    </row>
    <row r="372" spans="1:19" s="25" customFormat="1" ht="24" x14ac:dyDescent="0.25">
      <c r="A372" s="158">
        <v>47</v>
      </c>
      <c r="B372" s="170" t="s">
        <v>291</v>
      </c>
      <c r="C372" s="169">
        <v>0.57999999999999996</v>
      </c>
      <c r="D372" s="169" t="s">
        <v>414</v>
      </c>
      <c r="E372" s="18" t="s">
        <v>325</v>
      </c>
      <c r="F372" s="165">
        <v>0.6</v>
      </c>
      <c r="G372" s="163" t="s">
        <v>287</v>
      </c>
      <c r="H372" s="163" t="s">
        <v>415</v>
      </c>
      <c r="I372" s="163" t="s">
        <v>237</v>
      </c>
      <c r="J372" s="154"/>
      <c r="K372" s="154"/>
      <c r="L372" s="154"/>
      <c r="M372" s="154"/>
      <c r="N372" s="154"/>
      <c r="O372" s="154"/>
      <c r="P372" s="154"/>
      <c r="Q372" s="157"/>
    </row>
    <row r="373" spans="1:19" s="25" customFormat="1" ht="24" x14ac:dyDescent="0.25">
      <c r="A373" s="158">
        <v>48</v>
      </c>
      <c r="B373" s="170" t="s">
        <v>292</v>
      </c>
      <c r="C373" s="169">
        <v>0.56999999999999995</v>
      </c>
      <c r="D373" s="169" t="s">
        <v>414</v>
      </c>
      <c r="E373" s="18" t="s">
        <v>325</v>
      </c>
      <c r="F373" s="165">
        <v>0.5</v>
      </c>
      <c r="G373" s="163" t="s">
        <v>287</v>
      </c>
      <c r="H373" s="163" t="s">
        <v>415</v>
      </c>
      <c r="I373" s="163" t="s">
        <v>237</v>
      </c>
      <c r="J373" s="154"/>
      <c r="K373" s="154"/>
      <c r="L373" s="154"/>
      <c r="M373" s="154"/>
      <c r="N373" s="154"/>
      <c r="O373" s="154"/>
      <c r="P373" s="154"/>
      <c r="Q373" s="157"/>
    </row>
    <row r="374" spans="1:19" s="25" customFormat="1" ht="24" x14ac:dyDescent="0.25">
      <c r="A374" s="158">
        <v>49</v>
      </c>
      <c r="B374" s="170" t="s">
        <v>293</v>
      </c>
      <c r="C374" s="169">
        <v>0.5</v>
      </c>
      <c r="D374" s="169" t="s">
        <v>414</v>
      </c>
      <c r="E374" s="18" t="s">
        <v>325</v>
      </c>
      <c r="F374" s="165">
        <v>0.4</v>
      </c>
      <c r="G374" s="163" t="s">
        <v>287</v>
      </c>
      <c r="H374" s="163" t="s">
        <v>415</v>
      </c>
      <c r="I374" s="163" t="s">
        <v>237</v>
      </c>
      <c r="J374" s="154"/>
      <c r="K374" s="154"/>
      <c r="L374" s="154"/>
      <c r="M374" s="154"/>
      <c r="N374" s="154"/>
      <c r="O374" s="154"/>
      <c r="P374" s="154"/>
      <c r="Q374" s="157"/>
    </row>
    <row r="375" spans="1:19" s="25" customFormat="1" ht="24" x14ac:dyDescent="0.25">
      <c r="A375" s="158">
        <v>50</v>
      </c>
      <c r="B375" s="170" t="s">
        <v>294</v>
      </c>
      <c r="C375" s="169">
        <v>0.5</v>
      </c>
      <c r="D375" s="169" t="s">
        <v>414</v>
      </c>
      <c r="E375" s="18" t="s">
        <v>325</v>
      </c>
      <c r="F375" s="165">
        <v>0</v>
      </c>
      <c r="G375" s="163" t="s">
        <v>287</v>
      </c>
      <c r="H375" s="163" t="s">
        <v>415</v>
      </c>
      <c r="I375" s="163" t="s">
        <v>237</v>
      </c>
      <c r="J375" s="154"/>
      <c r="K375" s="154"/>
      <c r="L375" s="154"/>
      <c r="M375" s="154"/>
      <c r="N375" s="154"/>
      <c r="O375" s="154"/>
      <c r="P375" s="154"/>
      <c r="Q375" s="157"/>
    </row>
    <row r="376" spans="1:19" s="25" customFormat="1" ht="24" x14ac:dyDescent="0.25">
      <c r="A376" s="158">
        <v>51</v>
      </c>
      <c r="B376" s="170" t="s">
        <v>295</v>
      </c>
      <c r="C376" s="169">
        <v>0.5</v>
      </c>
      <c r="D376" s="169" t="s">
        <v>414</v>
      </c>
      <c r="E376" s="18" t="s">
        <v>325</v>
      </c>
      <c r="F376" s="28">
        <v>0.9</v>
      </c>
      <c r="G376" s="163" t="s">
        <v>290</v>
      </c>
      <c r="H376" s="163" t="s">
        <v>415</v>
      </c>
      <c r="I376" s="163" t="s">
        <v>237</v>
      </c>
      <c r="J376" s="154"/>
      <c r="K376" s="154"/>
      <c r="L376" s="154"/>
      <c r="M376" s="154"/>
      <c r="N376" s="154"/>
      <c r="O376" s="154"/>
      <c r="P376" s="154"/>
      <c r="Q376" s="157"/>
    </row>
    <row r="377" spans="1:19" s="25" customFormat="1" ht="24" x14ac:dyDescent="0.25">
      <c r="A377" s="158">
        <v>52</v>
      </c>
      <c r="B377" s="170" t="s">
        <v>296</v>
      </c>
      <c r="C377" s="169">
        <v>4.2</v>
      </c>
      <c r="D377" s="169" t="s">
        <v>414</v>
      </c>
      <c r="E377" s="18" t="s">
        <v>325</v>
      </c>
      <c r="F377" s="165">
        <v>0.4</v>
      </c>
      <c r="G377" s="163" t="s">
        <v>290</v>
      </c>
      <c r="H377" s="163" t="s">
        <v>415</v>
      </c>
      <c r="I377" s="163" t="s">
        <v>237</v>
      </c>
      <c r="J377" s="154"/>
      <c r="K377" s="154"/>
      <c r="L377" s="154"/>
      <c r="M377" s="154"/>
      <c r="N377" s="154"/>
      <c r="O377" s="154"/>
      <c r="P377" s="154"/>
      <c r="Q377" s="157"/>
    </row>
    <row r="378" spans="1:19" s="25" customFormat="1" ht="24" x14ac:dyDescent="0.25">
      <c r="A378" s="158">
        <v>53</v>
      </c>
      <c r="B378" s="170" t="s">
        <v>297</v>
      </c>
      <c r="C378" s="169">
        <v>0.56000000000000005</v>
      </c>
      <c r="D378" s="169" t="s">
        <v>414</v>
      </c>
      <c r="E378" s="18" t="s">
        <v>325</v>
      </c>
      <c r="F378" s="165">
        <v>0.3</v>
      </c>
      <c r="G378" s="163" t="s">
        <v>290</v>
      </c>
      <c r="H378" s="163" t="s">
        <v>415</v>
      </c>
      <c r="I378" s="163" t="s">
        <v>237</v>
      </c>
      <c r="J378" s="154"/>
      <c r="K378" s="154"/>
      <c r="L378" s="154"/>
      <c r="M378" s="154"/>
      <c r="N378" s="154"/>
      <c r="O378" s="154"/>
      <c r="P378" s="154"/>
      <c r="Q378" s="157"/>
    </row>
    <row r="379" spans="1:19" s="25" customFormat="1" ht="24" x14ac:dyDescent="0.25">
      <c r="A379" s="158">
        <v>54</v>
      </c>
      <c r="B379" s="170" t="s">
        <v>298</v>
      </c>
      <c r="C379" s="169">
        <v>0.26</v>
      </c>
      <c r="D379" s="169" t="s">
        <v>414</v>
      </c>
      <c r="E379" s="18" t="s">
        <v>325</v>
      </c>
      <c r="F379" s="165">
        <v>0.35</v>
      </c>
      <c r="G379" s="163" t="s">
        <v>290</v>
      </c>
      <c r="H379" s="163" t="s">
        <v>415</v>
      </c>
      <c r="I379" s="163" t="s">
        <v>237</v>
      </c>
      <c r="J379" s="154"/>
      <c r="K379" s="154"/>
      <c r="L379" s="154"/>
      <c r="M379" s="154"/>
      <c r="N379" s="154"/>
      <c r="O379" s="154"/>
      <c r="P379" s="154"/>
      <c r="Q379" s="157"/>
    </row>
    <row r="380" spans="1:19" s="25" customFormat="1" ht="24" x14ac:dyDescent="0.25">
      <c r="A380" s="158">
        <v>55</v>
      </c>
      <c r="B380" s="170" t="s">
        <v>299</v>
      </c>
      <c r="C380" s="169">
        <v>0.75</v>
      </c>
      <c r="D380" s="169" t="s">
        <v>414</v>
      </c>
      <c r="E380" s="18" t="s">
        <v>325</v>
      </c>
      <c r="F380" s="165">
        <v>0.45</v>
      </c>
      <c r="G380" s="163" t="s">
        <v>290</v>
      </c>
      <c r="H380" s="163" t="s">
        <v>415</v>
      </c>
      <c r="I380" s="163" t="s">
        <v>237</v>
      </c>
      <c r="J380" s="154"/>
      <c r="K380" s="154"/>
      <c r="L380" s="154"/>
      <c r="M380" s="154"/>
      <c r="N380" s="154"/>
      <c r="O380" s="154"/>
      <c r="P380" s="154"/>
      <c r="Q380" s="157"/>
    </row>
    <row r="381" spans="1:19" s="25" customFormat="1" ht="24" x14ac:dyDescent="0.25">
      <c r="A381" s="158">
        <v>56</v>
      </c>
      <c r="B381" s="170" t="s">
        <v>300</v>
      </c>
      <c r="C381" s="169">
        <v>2</v>
      </c>
      <c r="D381" s="169" t="s">
        <v>414</v>
      </c>
      <c r="E381" s="18" t="s">
        <v>325</v>
      </c>
      <c r="F381" s="165">
        <v>0.5</v>
      </c>
      <c r="G381" s="163" t="s">
        <v>290</v>
      </c>
      <c r="H381" s="163" t="s">
        <v>415</v>
      </c>
      <c r="I381" s="163" t="s">
        <v>237</v>
      </c>
      <c r="J381" s="154"/>
      <c r="K381" s="154"/>
      <c r="L381" s="154"/>
      <c r="M381" s="154"/>
      <c r="N381" s="154"/>
      <c r="O381" s="154"/>
      <c r="P381" s="154"/>
      <c r="Q381" s="157"/>
    </row>
    <row r="382" spans="1:19" s="25" customFormat="1" x14ac:dyDescent="0.25">
      <c r="A382" s="158"/>
      <c r="B382" s="170"/>
      <c r="C382" s="169"/>
      <c r="D382" s="169"/>
      <c r="E382" s="161"/>
      <c r="F382" s="28"/>
      <c r="G382" s="163"/>
      <c r="H382" s="163"/>
      <c r="I382" s="163"/>
      <c r="J382" s="154"/>
      <c r="K382" s="154"/>
      <c r="L382" s="154"/>
      <c r="M382" s="154"/>
      <c r="N382" s="154"/>
      <c r="O382" s="154"/>
      <c r="P382" s="154"/>
      <c r="Q382" s="157"/>
    </row>
    <row r="383" spans="1:19" s="24" customFormat="1" x14ac:dyDescent="0.25">
      <c r="A383" s="121" t="s">
        <v>171</v>
      </c>
      <c r="B383" s="137"/>
      <c r="C383" s="138"/>
      <c r="D383" s="82"/>
      <c r="E383" s="82"/>
      <c r="F383" s="139"/>
      <c r="G383" s="65"/>
      <c r="H383" s="82"/>
      <c r="I383" s="82"/>
      <c r="J383" s="155"/>
      <c r="K383" s="129"/>
      <c r="L383" s="130"/>
      <c r="M383" s="129"/>
      <c r="N383" s="129"/>
      <c r="O383" s="129"/>
      <c r="P383" s="129"/>
      <c r="R383" s="131"/>
      <c r="S383" s="131"/>
    </row>
    <row r="384" spans="1:19" s="24" customFormat="1" x14ac:dyDescent="0.25">
      <c r="A384" s="121" t="s">
        <v>172</v>
      </c>
      <c r="B384" s="137"/>
      <c r="C384" s="88"/>
      <c r="D384" s="82"/>
      <c r="E384" s="82"/>
      <c r="F384" s="139"/>
      <c r="G384" s="65"/>
      <c r="H384" s="82"/>
      <c r="I384" s="82"/>
      <c r="J384" s="155"/>
      <c r="K384" s="129"/>
      <c r="L384" s="130"/>
      <c r="M384" s="129"/>
      <c r="N384" s="129"/>
      <c r="O384" s="129"/>
      <c r="P384" s="129"/>
      <c r="R384" s="131"/>
      <c r="S384" s="131"/>
    </row>
    <row r="385" spans="1:19" s="24" customFormat="1" ht="24" x14ac:dyDescent="0.25">
      <c r="A385" s="59">
        <v>57</v>
      </c>
      <c r="B385" s="35" t="s">
        <v>113</v>
      </c>
      <c r="C385" s="23">
        <v>2.65</v>
      </c>
      <c r="D385" s="169" t="s">
        <v>414</v>
      </c>
      <c r="E385" s="18" t="s">
        <v>325</v>
      </c>
      <c r="F385" s="165">
        <v>0.8</v>
      </c>
      <c r="G385" s="163" t="s">
        <v>416</v>
      </c>
      <c r="H385" s="163" t="s">
        <v>415</v>
      </c>
      <c r="I385" s="163" t="s">
        <v>237</v>
      </c>
      <c r="J385" s="155"/>
      <c r="K385" s="129"/>
      <c r="L385" s="130"/>
      <c r="M385" s="129"/>
      <c r="N385" s="129"/>
      <c r="O385" s="129"/>
      <c r="P385" s="129"/>
      <c r="R385" s="131"/>
      <c r="S385" s="131"/>
    </row>
    <row r="386" spans="1:19" s="24" customFormat="1" ht="24" x14ac:dyDescent="0.25">
      <c r="A386" s="59">
        <v>58</v>
      </c>
      <c r="B386" s="35" t="s">
        <v>114</v>
      </c>
      <c r="C386" s="23">
        <v>1.75</v>
      </c>
      <c r="D386" s="169" t="s">
        <v>414</v>
      </c>
      <c r="E386" s="18" t="s">
        <v>325</v>
      </c>
      <c r="F386" s="165">
        <v>0.1</v>
      </c>
      <c r="G386" s="163" t="s">
        <v>416</v>
      </c>
      <c r="H386" s="163" t="s">
        <v>415</v>
      </c>
      <c r="I386" s="163" t="s">
        <v>237</v>
      </c>
      <c r="J386" s="155"/>
      <c r="K386" s="129"/>
      <c r="L386" s="130"/>
      <c r="M386" s="129"/>
      <c r="N386" s="129"/>
      <c r="O386" s="129"/>
      <c r="P386" s="129"/>
      <c r="R386" s="131"/>
      <c r="S386" s="131"/>
    </row>
    <row r="387" spans="1:19" s="24" customFormat="1" ht="24" x14ac:dyDescent="0.25">
      <c r="A387" s="59">
        <v>59</v>
      </c>
      <c r="B387" s="35" t="s">
        <v>115</v>
      </c>
      <c r="C387" s="23">
        <v>1.75</v>
      </c>
      <c r="D387" s="169" t="s">
        <v>414</v>
      </c>
      <c r="E387" s="18" t="s">
        <v>325</v>
      </c>
      <c r="F387" s="165">
        <v>0.1</v>
      </c>
      <c r="G387" s="163" t="s">
        <v>416</v>
      </c>
      <c r="H387" s="163" t="s">
        <v>415</v>
      </c>
      <c r="I387" s="163" t="s">
        <v>237</v>
      </c>
      <c r="J387" s="155"/>
      <c r="K387" s="129"/>
      <c r="L387" s="130"/>
      <c r="M387" s="129"/>
      <c r="N387" s="129"/>
      <c r="O387" s="129"/>
      <c r="P387" s="129"/>
      <c r="R387" s="131"/>
      <c r="S387" s="131"/>
    </row>
    <row r="388" spans="1:19" s="24" customFormat="1" ht="24" x14ac:dyDescent="0.25">
      <c r="A388" s="59">
        <v>60</v>
      </c>
      <c r="B388" s="35" t="s">
        <v>116</v>
      </c>
      <c r="C388" s="23">
        <v>0.69</v>
      </c>
      <c r="D388" s="169" t="s">
        <v>414</v>
      </c>
      <c r="E388" s="18" t="s">
        <v>325</v>
      </c>
      <c r="F388" s="165">
        <v>0.1</v>
      </c>
      <c r="G388" s="163" t="s">
        <v>416</v>
      </c>
      <c r="H388" s="163" t="s">
        <v>415</v>
      </c>
      <c r="I388" s="163" t="s">
        <v>237</v>
      </c>
      <c r="J388" s="155"/>
      <c r="K388" s="129"/>
      <c r="L388" s="130"/>
      <c r="M388" s="129"/>
      <c r="N388" s="129"/>
      <c r="O388" s="129"/>
      <c r="P388" s="129"/>
      <c r="R388" s="131"/>
      <c r="S388" s="131"/>
    </row>
    <row r="389" spans="1:19" s="24" customFormat="1" ht="24" x14ac:dyDescent="0.25">
      <c r="A389" s="59">
        <v>61</v>
      </c>
      <c r="B389" s="35" t="s">
        <v>117</v>
      </c>
      <c r="C389" s="27">
        <v>0.42499999999999999</v>
      </c>
      <c r="D389" s="169" t="s">
        <v>414</v>
      </c>
      <c r="E389" s="18" t="s">
        <v>325</v>
      </c>
      <c r="F389" s="165">
        <v>0.2</v>
      </c>
      <c r="G389" s="163" t="s">
        <v>416</v>
      </c>
      <c r="H389" s="163" t="s">
        <v>415</v>
      </c>
      <c r="I389" s="163" t="s">
        <v>237</v>
      </c>
      <c r="J389" s="155"/>
      <c r="K389" s="129"/>
      <c r="L389" s="130"/>
      <c r="M389" s="129"/>
      <c r="N389" s="129"/>
      <c r="O389" s="129"/>
      <c r="P389" s="129"/>
      <c r="R389" s="131"/>
      <c r="S389" s="131"/>
    </row>
    <row r="390" spans="1:19" s="24" customFormat="1" ht="24" x14ac:dyDescent="0.25">
      <c r="A390" s="59">
        <v>62</v>
      </c>
      <c r="B390" s="35" t="s">
        <v>118</v>
      </c>
      <c r="C390" s="23">
        <v>1.3</v>
      </c>
      <c r="D390" s="169" t="s">
        <v>414</v>
      </c>
      <c r="E390" s="18" t="s">
        <v>325</v>
      </c>
      <c r="F390" s="165">
        <v>0.8</v>
      </c>
      <c r="G390" s="163" t="s">
        <v>416</v>
      </c>
      <c r="H390" s="163" t="s">
        <v>415</v>
      </c>
      <c r="I390" s="163" t="s">
        <v>237</v>
      </c>
      <c r="J390" s="155"/>
      <c r="K390" s="129"/>
      <c r="L390" s="130"/>
      <c r="M390" s="129"/>
      <c r="N390" s="129"/>
      <c r="O390" s="129"/>
      <c r="P390" s="129"/>
      <c r="R390" s="131"/>
      <c r="S390" s="131"/>
    </row>
    <row r="391" spans="1:19" s="24" customFormat="1" ht="24" x14ac:dyDescent="0.25">
      <c r="A391" s="59">
        <v>63</v>
      </c>
      <c r="B391" s="35" t="s">
        <v>121</v>
      </c>
      <c r="C391" s="23">
        <v>0.92600000000000005</v>
      </c>
      <c r="D391" s="169" t="s">
        <v>414</v>
      </c>
      <c r="E391" s="18" t="s">
        <v>325</v>
      </c>
      <c r="F391" s="165">
        <v>0.3</v>
      </c>
      <c r="G391" s="163" t="s">
        <v>416</v>
      </c>
      <c r="H391" s="163" t="s">
        <v>415</v>
      </c>
      <c r="I391" s="163" t="s">
        <v>237</v>
      </c>
      <c r="J391" s="155"/>
      <c r="K391" s="129"/>
      <c r="L391" s="130"/>
      <c r="M391" s="129"/>
      <c r="N391" s="129"/>
      <c r="O391" s="129"/>
      <c r="P391" s="129"/>
      <c r="R391" s="131"/>
      <c r="S391" s="131"/>
    </row>
    <row r="392" spans="1:19" s="24" customFormat="1" ht="24" x14ac:dyDescent="0.25">
      <c r="A392" s="59">
        <v>64</v>
      </c>
      <c r="B392" s="35" t="s">
        <v>108</v>
      </c>
      <c r="C392" s="23">
        <v>0.25</v>
      </c>
      <c r="D392" s="169" t="s">
        <v>414</v>
      </c>
      <c r="E392" s="18" t="s">
        <v>325</v>
      </c>
      <c r="F392" s="165">
        <v>0.5</v>
      </c>
      <c r="G392" s="163" t="s">
        <v>287</v>
      </c>
      <c r="H392" s="163" t="s">
        <v>415</v>
      </c>
      <c r="I392" s="163" t="s">
        <v>237</v>
      </c>
      <c r="J392" s="155"/>
      <c r="K392" s="129"/>
      <c r="L392" s="130"/>
      <c r="M392" s="129"/>
      <c r="N392" s="129"/>
      <c r="O392" s="129"/>
      <c r="P392" s="129"/>
      <c r="R392" s="131"/>
      <c r="S392" s="131"/>
    </row>
    <row r="393" spans="1:19" s="24" customFormat="1" ht="24" x14ac:dyDescent="0.25">
      <c r="A393" s="59">
        <v>65</v>
      </c>
      <c r="B393" s="35" t="s">
        <v>111</v>
      </c>
      <c r="C393" s="23">
        <v>2</v>
      </c>
      <c r="D393" s="169" t="s">
        <v>414</v>
      </c>
      <c r="E393" s="18" t="s">
        <v>325</v>
      </c>
      <c r="F393" s="34">
        <v>0.7</v>
      </c>
      <c r="G393" s="163" t="s">
        <v>287</v>
      </c>
      <c r="H393" s="163" t="s">
        <v>415</v>
      </c>
      <c r="I393" s="163" t="s">
        <v>237</v>
      </c>
      <c r="J393" s="155"/>
      <c r="K393" s="129"/>
      <c r="L393" s="130"/>
      <c r="M393" s="129"/>
      <c r="N393" s="129"/>
      <c r="O393" s="129"/>
      <c r="P393" s="129"/>
      <c r="R393" s="131"/>
      <c r="S393" s="131"/>
    </row>
    <row r="394" spans="1:19" s="24" customFormat="1" ht="48" x14ac:dyDescent="0.25">
      <c r="A394" s="59">
        <v>66</v>
      </c>
      <c r="B394" s="35" t="s">
        <v>112</v>
      </c>
      <c r="C394" s="27">
        <v>4</v>
      </c>
      <c r="D394" s="169" t="s">
        <v>414</v>
      </c>
      <c r="E394" s="18" t="s">
        <v>325</v>
      </c>
      <c r="F394" s="34">
        <v>0.6</v>
      </c>
      <c r="G394" s="163" t="s">
        <v>417</v>
      </c>
      <c r="H394" s="163" t="s">
        <v>415</v>
      </c>
      <c r="I394" s="163" t="s">
        <v>237</v>
      </c>
      <c r="J394" s="155"/>
      <c r="K394" s="129"/>
      <c r="L394" s="130"/>
      <c r="M394" s="129"/>
      <c r="N394" s="129"/>
      <c r="O394" s="129"/>
      <c r="P394" s="129"/>
      <c r="R394" s="131"/>
      <c r="S394" s="131"/>
    </row>
    <row r="395" spans="1:19" s="24" customFormat="1" ht="24" x14ac:dyDescent="0.25">
      <c r="A395" s="59">
        <v>67</v>
      </c>
      <c r="B395" s="35" t="s">
        <v>418</v>
      </c>
      <c r="C395" s="27">
        <v>0.55000000000000004</v>
      </c>
      <c r="D395" s="169" t="s">
        <v>414</v>
      </c>
      <c r="E395" s="18" t="s">
        <v>325</v>
      </c>
      <c r="F395" s="165">
        <v>0.5</v>
      </c>
      <c r="G395" s="163" t="s">
        <v>290</v>
      </c>
      <c r="H395" s="163" t="s">
        <v>415</v>
      </c>
      <c r="I395" s="163" t="s">
        <v>237</v>
      </c>
      <c r="J395" s="155"/>
      <c r="K395" s="129"/>
      <c r="L395" s="130"/>
      <c r="M395" s="129"/>
      <c r="N395" s="129"/>
      <c r="O395" s="129"/>
      <c r="P395" s="129"/>
      <c r="R395" s="131"/>
      <c r="S395" s="131"/>
    </row>
  </sheetData>
  <autoFilter ref="F1:F395"/>
  <mergeCells count="59">
    <mergeCell ref="A112:D112"/>
    <mergeCell ref="A214:B214"/>
    <mergeCell ref="G217:G231"/>
    <mergeCell ref="H217:H231"/>
    <mergeCell ref="I217:I231"/>
    <mergeCell ref="A12:G12"/>
    <mergeCell ref="A13:B13"/>
    <mergeCell ref="A39:I39"/>
    <mergeCell ref="D27:F27"/>
    <mergeCell ref="A28:B28"/>
    <mergeCell ref="D35:F35"/>
    <mergeCell ref="D36:F36"/>
    <mergeCell ref="A318:I318"/>
    <mergeCell ref="A213:I213"/>
    <mergeCell ref="A131:I131"/>
    <mergeCell ref="H1:I1"/>
    <mergeCell ref="A2:I2"/>
    <mergeCell ref="A3:I3"/>
    <mergeCell ref="A5:I5"/>
    <mergeCell ref="A6:B6"/>
    <mergeCell ref="I8:I9"/>
    <mergeCell ref="B8:B9"/>
    <mergeCell ref="C8:C9"/>
    <mergeCell ref="D8:D9"/>
    <mergeCell ref="E8:E9"/>
    <mergeCell ref="F8:F9"/>
    <mergeCell ref="G8:G9"/>
    <mergeCell ref="H8:H9"/>
    <mergeCell ref="A253:B253"/>
    <mergeCell ref="G256:G268"/>
    <mergeCell ref="H256:H268"/>
    <mergeCell ref="I256:I268"/>
    <mergeCell ref="G234:G240"/>
    <mergeCell ref="H234:H240"/>
    <mergeCell ref="I234:I240"/>
    <mergeCell ref="G241:G252"/>
    <mergeCell ref="H241:H252"/>
    <mergeCell ref="I241:I252"/>
    <mergeCell ref="G279:G294"/>
    <mergeCell ref="H279:H294"/>
    <mergeCell ref="I279:I294"/>
    <mergeCell ref="G269:G273"/>
    <mergeCell ref="H269:H273"/>
    <mergeCell ref="I269:I273"/>
    <mergeCell ref="G274:G278"/>
    <mergeCell ref="H274:H278"/>
    <mergeCell ref="I274:I278"/>
    <mergeCell ref="G297:G304"/>
    <mergeCell ref="H297:H304"/>
    <mergeCell ref="I297:I304"/>
    <mergeCell ref="G307:G311"/>
    <mergeCell ref="H307:H311"/>
    <mergeCell ref="I307:I311"/>
    <mergeCell ref="A368:I368"/>
    <mergeCell ref="A319:I319"/>
    <mergeCell ref="A322:I322"/>
    <mergeCell ref="A327:I327"/>
    <mergeCell ref="A329:I329"/>
    <mergeCell ref="A356:I356"/>
  </mergeCells>
  <pageMargins left="0.31496062992125984" right="0.15748031496062992" top="0.39370078740157483" bottom="0.55118110236220474" header="0.31496062992125984" footer="0.31496062992125984"/>
  <pageSetup paperSize="9" scale="88" orientation="landscape" r:id="rId1"/>
  <headerFooter>
    <oddFooter>&amp;L&amp;"Times New Roman,Bold"PWD, Govt. of NCT of Delhi&amp;R&amp;"Times New Roman,Bold"Page No.  &amp;P</oddFooter>
  </headerFooter>
  <rowBreaks count="6" manualBreakCount="6">
    <brk id="54" max="8" man="1"/>
    <brk id="126" max="8" man="1"/>
    <brk id="186" max="8" man="1"/>
    <brk id="208" max="8" man="1"/>
    <brk id="273" max="8" man="1"/>
    <brk id="30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East Zone </vt:lpstr>
      <vt:lpstr>'East Zone '!Print_Area</vt:lpstr>
      <vt:lpstr>'East Zone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2017-04-18T09:28:22Z</dcterms:modified>
</cp:coreProperties>
</file>