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440" windowHeight="11040" activeTab="3"/>
  </bookViews>
  <sheets>
    <sheet name="Circle North" sheetId="6" r:id="rId1"/>
    <sheet name="Circle North West " sheetId="5" r:id="rId2"/>
    <sheet name="Circle West " sheetId="1" r:id="rId3"/>
    <sheet name="Abstract of Desilting Report" sheetId="2" r:id="rId4"/>
  </sheets>
  <definedNames>
    <definedName name="_xlnm._FilterDatabase" localSheetId="0" hidden="1">'Circle North'!$F$6:$F$6</definedName>
    <definedName name="_xlnm._FilterDatabase" localSheetId="1" hidden="1">'Circle North West '!$F$2:$F$2</definedName>
    <definedName name="_xlnm._FilterDatabase" localSheetId="2" hidden="1">'Circle West '!$F$2:$F$175</definedName>
    <definedName name="_xlnm.Print_Area" localSheetId="0">'Circle North'!$A$1:$J$67</definedName>
    <definedName name="_xlnm.Print_Area" localSheetId="1">'Circle North West '!$A$1:$J$225</definedName>
    <definedName name="_xlnm.Print_Area" localSheetId="2">'Circle West '!$A$1:$J$175</definedName>
    <definedName name="_xlnm.Print_Titles" localSheetId="0">'Circle North'!$6:$6</definedName>
    <definedName name="_xlnm.Print_Titles" localSheetId="1">'Circle North West '!$2:$2</definedName>
    <definedName name="_xlnm.Print_Titles" localSheetId="2">'Circle West '!$2:$2</definedName>
  </definedNames>
  <calcPr calcId="124519"/>
</workbook>
</file>

<file path=xl/calcChain.xml><?xml version="1.0" encoding="utf-8"?>
<calcChain xmlns="http://schemas.openxmlformats.org/spreadsheetml/2006/main">
  <c r="A55" i="6"/>
  <c r="A56" s="1"/>
  <c r="A58"/>
  <c r="A59"/>
  <c r="C65"/>
  <c r="C66" s="1"/>
  <c r="C49"/>
  <c r="C16"/>
  <c r="L55"/>
  <c r="M55" s="1"/>
  <c r="L54"/>
  <c r="M54" s="1"/>
  <c r="L53"/>
  <c r="M53" s="1"/>
  <c r="L36"/>
  <c r="M36" s="1"/>
  <c r="L15"/>
  <c r="M15" s="1"/>
  <c r="L29"/>
  <c r="M29" s="1"/>
  <c r="L28"/>
  <c r="M28" s="1"/>
  <c r="L27"/>
  <c r="M27" s="1"/>
  <c r="L26"/>
  <c r="M26" s="1"/>
  <c r="L25"/>
  <c r="M25" s="1"/>
  <c r="L24"/>
  <c r="M24" s="1"/>
  <c r="L23"/>
  <c r="M23" s="1"/>
  <c r="L35"/>
  <c r="M35" s="1"/>
  <c r="L46"/>
  <c r="M46" s="1"/>
  <c r="L12"/>
  <c r="M12" s="1"/>
  <c r="L22"/>
  <c r="M22" s="1"/>
  <c r="L6"/>
  <c r="M6" s="1"/>
  <c r="L34"/>
  <c r="M34" s="1"/>
  <c r="L45"/>
  <c r="M45" s="1"/>
  <c r="L64"/>
  <c r="M64" s="1"/>
  <c r="L21"/>
  <c r="M21" s="1"/>
  <c r="L20"/>
  <c r="M20" s="1"/>
  <c r="L7"/>
  <c r="M7" s="1"/>
  <c r="L44"/>
  <c r="M44" s="1"/>
  <c r="L43"/>
  <c r="M43" s="1"/>
  <c r="L19"/>
  <c r="M19" s="1"/>
  <c r="L11"/>
  <c r="M11" s="1"/>
  <c r="L65"/>
  <c r="M65" s="1"/>
  <c r="L18"/>
  <c r="M18" s="1"/>
  <c r="L42"/>
  <c r="M42" s="1"/>
  <c r="L41"/>
  <c r="M41" s="1"/>
  <c r="L40"/>
  <c r="M40" s="1"/>
  <c r="L39"/>
  <c r="M39" s="1"/>
  <c r="L32"/>
  <c r="M32" s="1"/>
  <c r="L37"/>
  <c r="M37" s="1"/>
  <c r="L10"/>
  <c r="M10" s="1"/>
  <c r="L38"/>
  <c r="M38" s="1"/>
  <c r="L51"/>
  <c r="M51" s="1"/>
  <c r="L61"/>
  <c r="M61" s="1"/>
  <c r="L60"/>
  <c r="M60" s="1"/>
  <c r="L59"/>
  <c r="M59" s="1"/>
  <c r="L58"/>
  <c r="M58" s="1"/>
  <c r="S8"/>
  <c r="L57"/>
  <c r="M57" s="1"/>
  <c r="R7"/>
  <c r="L56"/>
  <c r="M56" s="1"/>
  <c r="H9" i="2"/>
  <c r="H8"/>
  <c r="H7"/>
  <c r="H6"/>
  <c r="C225" i="5"/>
  <c r="C224"/>
  <c r="C207"/>
  <c r="C165"/>
  <c r="C118"/>
  <c r="C62"/>
  <c r="C170" i="1" l="1"/>
  <c r="C108"/>
  <c r="C41"/>
  <c r="C9"/>
  <c r="J119" l="1"/>
  <c r="J96"/>
  <c r="J5"/>
  <c r="J175"/>
  <c r="J40"/>
  <c r="J14"/>
  <c r="J21"/>
  <c r="J13"/>
  <c r="J20"/>
  <c r="J19"/>
  <c r="J61"/>
  <c r="J164"/>
  <c r="J60"/>
  <c r="J136"/>
  <c r="J135"/>
  <c r="J39"/>
  <c r="J163"/>
  <c r="J59"/>
  <c r="J126"/>
  <c r="J12"/>
  <c r="J107"/>
  <c r="J106"/>
  <c r="J58"/>
  <c r="J151"/>
  <c r="J150"/>
  <c r="J125"/>
  <c r="J124"/>
  <c r="J105"/>
  <c r="J8"/>
  <c r="J134"/>
  <c r="J11"/>
  <c r="J38"/>
  <c r="J7"/>
  <c r="J104"/>
  <c r="J162"/>
  <c r="J161"/>
  <c r="J160"/>
  <c r="J37"/>
  <c r="J97"/>
  <c r="J95"/>
  <c r="J18"/>
  <c r="J123"/>
  <c r="J36"/>
  <c r="J159"/>
  <c r="J103"/>
  <c r="J122"/>
  <c r="J102"/>
  <c r="J158"/>
  <c r="J157"/>
  <c r="J149"/>
  <c r="J148"/>
  <c r="J147"/>
  <c r="J57"/>
  <c r="J94"/>
  <c r="J156"/>
  <c r="J169"/>
  <c r="J155"/>
  <c r="J168"/>
  <c r="J167"/>
  <c r="J93"/>
  <c r="J92"/>
  <c r="J166"/>
  <c r="J146"/>
  <c r="J91"/>
  <c r="J35"/>
  <c r="J121"/>
  <c r="J165"/>
  <c r="J110"/>
  <c r="J120"/>
  <c r="J172"/>
  <c r="J173"/>
  <c r="J174"/>
  <c r="J133"/>
  <c r="A7" i="6"/>
  <c r="A8" s="1"/>
  <c r="A9" s="1"/>
  <c r="A10" l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2" s="1"/>
  <c r="A53" s="1"/>
</calcChain>
</file>

<file path=xl/sharedStrings.xml><?xml version="1.0" encoding="utf-8"?>
<sst xmlns="http://schemas.openxmlformats.org/spreadsheetml/2006/main" count="2656" uniqueCount="571">
  <si>
    <t>Sl. No.</t>
  </si>
  <si>
    <t>Name of Roads</t>
  </si>
  <si>
    <t>Length (inKm)</t>
  </si>
  <si>
    <t>Date of Start</t>
  </si>
  <si>
    <t>Date of Completion</t>
  </si>
  <si>
    <t>JE in charge /
Mobile No.</t>
  </si>
  <si>
    <t>AE in charge  /
Mobile No.</t>
  </si>
  <si>
    <t>EE in charge /
Mobile No.</t>
  </si>
  <si>
    <t>Road No. 28</t>
  </si>
  <si>
    <t>4.000</t>
  </si>
  <si>
    <t>05/02/2016</t>
  </si>
  <si>
    <t>30/06/2016</t>
  </si>
  <si>
    <t>Sh. Amandeep Kamboj
9911558786</t>
  </si>
  <si>
    <t>Sh. R.B.Nehra
(Additonal Charge)
9355666768</t>
  </si>
  <si>
    <t>Sh. D.V.S. Kansal
9873601920</t>
  </si>
  <si>
    <t>Guru Golwalkar Marg (Kanjhawala Road)</t>
  </si>
  <si>
    <t>26/02/2016</t>
  </si>
  <si>
    <t>15/06/2016</t>
  </si>
  <si>
    <t>27/02/2016</t>
  </si>
  <si>
    <t xml:space="preserve">Road from Ghevra More to Chand Pur More </t>
  </si>
  <si>
    <t>22/02/2016</t>
  </si>
  <si>
    <t>10/03/2016</t>
  </si>
  <si>
    <t xml:space="preserve">Delhi Rohtak Road (NH-10) 
</t>
  </si>
  <si>
    <t>05/05/2016</t>
  </si>
  <si>
    <t>Sh. Balbir Singh
9899751635</t>
  </si>
  <si>
    <t>Sh. R.B.Nehra
9355666768</t>
  </si>
  <si>
    <t>06/04/2016</t>
  </si>
  <si>
    <t>Outer Ring Road No. 26</t>
  </si>
  <si>
    <t>30/04/2016</t>
  </si>
  <si>
    <t>Road from Outer Ring Road Meera Bagh to GH-8 Fire station Paschim Vihar</t>
  </si>
  <si>
    <t>20/05/2016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</si>
  <si>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</si>
  <si>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</si>
  <si>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</si>
  <si>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</si>
  <si>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</si>
  <si>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</si>
  <si>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</si>
  <si>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</si>
  <si>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</si>
  <si>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</si>
  <si>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>20/05/016</t>
  </si>
  <si>
    <t xml:space="preserve">Road from Vindhachal Aptt. To Viral Co. Op. Society Mianwali Nagar </t>
  </si>
  <si>
    <t>25/05/2016</t>
  </si>
  <si>
    <t xml:space="preserve">Sh. Shivakant
8860035127
</t>
  </si>
  <si>
    <t xml:space="preserve">Sh. Virendera Singh
9968296526
</t>
  </si>
  <si>
    <t xml:space="preserve">Vashisth Kumar Gulla Marg </t>
  </si>
  <si>
    <t>09/05/2016</t>
  </si>
  <si>
    <t>N.A. Road</t>
  </si>
  <si>
    <t>Ch. Balbir Singh Marg (Club Road)</t>
  </si>
  <si>
    <t>Road from Paschim Puri Chowk to New Slum Qtrs.</t>
  </si>
  <si>
    <t xml:space="preserve">Road from Shiv Mndir Road (Rohtak Road) to shiv Mandir Madipur Village </t>
  </si>
  <si>
    <t>03/05/2016</t>
  </si>
  <si>
    <t xml:space="preserve">Road from Madipur Main Road from Rohtak Road to Paschim Puri Chowk </t>
  </si>
  <si>
    <t>Road No. 32 (Hans Raj Model School )to Road No. 33</t>
  </si>
  <si>
    <t>28/04/2016</t>
  </si>
  <si>
    <t xml:space="preserve">Road from H.No. A-250 to Shiv Mandir Road in C-103 Punjabi Bagh </t>
  </si>
  <si>
    <t>23/04/2016</t>
  </si>
  <si>
    <t>Road No. 77 (Punjabi Bagh)</t>
  </si>
  <si>
    <t>Road No. 29</t>
  </si>
  <si>
    <t xml:space="preserve">Road from Road No. 41 from H.No. 1 to 81 in West Punjabi Bagh </t>
  </si>
  <si>
    <t>Road from Najafgarh Road to WZ-494, Basai Darapur (Sheo Nath Tyagi Marg)</t>
  </si>
  <si>
    <t>20/06/2016</t>
  </si>
  <si>
    <t>Road from H-1 Bali Nagar (NG Road) to ESI Hospital (Ring Road) [ Major Sunil Bakshi Marg)</t>
  </si>
  <si>
    <t>Punjab Garden Road</t>
  </si>
  <si>
    <t>Sh. Rajveer Meena
8802352659</t>
  </si>
  <si>
    <t>Sh. Harpinder Singh
9811356083</t>
  </si>
  <si>
    <t>Smt. Ginni Devi Road</t>
  </si>
  <si>
    <t>Bhagwan Dass Marg (K.C. Garg Marg)</t>
  </si>
  <si>
    <t>Najafgarh Road from Zakhira Round about  to Moti Nagar</t>
  </si>
  <si>
    <t>Shivdass Puri Marg</t>
  </si>
  <si>
    <t>Road from Milan Cinema to H. No. 19/289</t>
  </si>
  <si>
    <t>Road from HIL to Bus Terminal of 234, Karampura</t>
  </si>
  <si>
    <t>Rohtak Road from Zakhira to Punjabi Bagh</t>
  </si>
  <si>
    <t>Rama Road  (Satguru Ram Singh Marg)</t>
  </si>
  <si>
    <t>Road from Road No. 36 (Sat Guru Ram Singh Marg (Maya Puri Chowk to SD Public School)</t>
  </si>
  <si>
    <t>Road from Bus Route B-14 Tagore Market to G-82 Kirti Nagar</t>
  </si>
  <si>
    <t>Major Rajive Bhasin Marg D/Story</t>
  </si>
  <si>
    <t>07/05/2016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</si>
  <si>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</si>
  <si>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</si>
  <si>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</si>
  <si>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</si>
  <si>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</si>
  <si>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Suman Lata Badola Marg</t>
  </si>
  <si>
    <t>Road from Sant Bairwa Marg to Road No. 28</t>
  </si>
  <si>
    <t>Road from R-17 to D-335 Raghubir Nagar</t>
  </si>
  <si>
    <t>Road from C-1 to C-494 Raghubir Nagar</t>
  </si>
  <si>
    <t>Road from Road no. 29 to R Block "T" Hart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</si>
  <si>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</si>
  <si>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</si>
  <si>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</si>
  <si>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</si>
  <si>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</si>
  <si>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</si>
  <si>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Road from front of Ambedkar Market from Shop No. 1 to 130, Raghubir Nagar</t>
  </si>
  <si>
    <t>Maharishi Road from B-1 to C-17</t>
  </si>
  <si>
    <t>Road No. 4 from H. No.  11 and North West Avenue Road to 23/4 in Punjabi Bagh Extn.</t>
  </si>
  <si>
    <t>Najafgarh Road from Moti Nagar to Raja Garden</t>
  </si>
  <si>
    <t xml:space="preserve">Hemvati Nandan Bahnguma Marg </t>
  </si>
  <si>
    <t>Road from House No. H-1 to I-47 near Milan Cinema  Karmapura</t>
  </si>
  <si>
    <t>Madhav Setu Marg</t>
  </si>
  <si>
    <t>02/06/2016</t>
  </si>
  <si>
    <t>29/05/2016</t>
  </si>
  <si>
    <t>Road from 48 NWA Ch. Balbir Singh Marg to Road No. 32 (Road No. 33)</t>
  </si>
  <si>
    <t>Road from  Rblock jawalapuri to Sai mandir Guru Harkishan Nagar</t>
  </si>
  <si>
    <t>01/06/2016</t>
  </si>
  <si>
    <t>31/05/2016</t>
  </si>
  <si>
    <t>28/05/2016</t>
  </si>
  <si>
    <t>Length desilted</t>
  </si>
  <si>
    <t>Ring Road from Punjabi Bagh to Mayapuri Flyover</t>
  </si>
  <si>
    <t>Delhi Rohtak Road (NH-10) from Metro Pillar No. 415 to Mundka Phirni</t>
  </si>
  <si>
    <t>Najafgarh- Nangloi Road from NH-10 to Rishal Garden</t>
  </si>
  <si>
    <t>Delhi Rohtak Road (NH-10) from Mundka Phirni to Tikri Boader</t>
  </si>
  <si>
    <t>% Progress for one time cleaning (Pre monsoon) as on 19/06/2016</t>
  </si>
  <si>
    <t>Goswami Tulsi Dass Marg i.e. Road No. 32</t>
  </si>
  <si>
    <t xml:space="preserve">05.05.2016
</t>
  </si>
  <si>
    <t>25.06.2016</t>
  </si>
  <si>
    <t>Ankur Goswami
9950265713</t>
  </si>
  <si>
    <t>G.S.L. Bhatnagar
9868100158</t>
  </si>
  <si>
    <t>A.K. Sahana 
9747487738</t>
  </si>
  <si>
    <t>Dr. Kundan Lal Marg</t>
  </si>
  <si>
    <t>Rajouri Appartment Road</t>
  </si>
  <si>
    <t>H.No. 14/35 to 13/101 Subash Nagar (Near Shandley School)</t>
  </si>
  <si>
    <t>Shanti Devi Marg</t>
  </si>
  <si>
    <t>Ashok Nagar Road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</si>
  <si>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</si>
  <si>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</si>
  <si>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</si>
  <si>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</si>
  <si>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</si>
  <si>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</si>
  <si>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</si>
  <si>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</si>
  <si>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</si>
  <si>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</si>
  <si>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>Ajay Vishraj
8800146761</t>
  </si>
  <si>
    <t xml:space="preserve">B-2/Dharam Marg </t>
  </si>
  <si>
    <t xml:space="preserve">Capt. Anuj Nayyar Marg. </t>
  </si>
  <si>
    <t xml:space="preserve">B1- B2 Connecting Road. </t>
  </si>
  <si>
    <t xml:space="preserve">Gurudwara Road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</si>
  <si>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</si>
  <si>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</si>
  <si>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</si>
  <si>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</si>
  <si>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</si>
  <si>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</si>
  <si>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</si>
  <si>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Prof. Joginder Singh Marg (In front of Janakpuri Distt. Centre)</t>
  </si>
  <si>
    <t>Ranjeet Srivastva
9821691159</t>
  </si>
  <si>
    <t>Sudesh Kumar
9818011179</t>
  </si>
  <si>
    <t>Authority Road (Janak Puri)</t>
  </si>
  <si>
    <t>Mota Singh Road</t>
  </si>
  <si>
    <t>Possangi Pur Road</t>
  </si>
  <si>
    <t>Major Deepak Tyagi Marg</t>
  </si>
  <si>
    <t>Vishal Seth
9650167976</t>
  </si>
  <si>
    <t>A-1 Block Main Road</t>
  </si>
  <si>
    <t>25.05.2016</t>
  </si>
  <si>
    <t>Road Opp. A1B Block Janak Puri</t>
  </si>
  <si>
    <t>Asalatpur Road</t>
  </si>
  <si>
    <t>Asalatpur Road-II</t>
  </si>
  <si>
    <t>Najafgarh Road (Shivaji Marg)
(Dhauli Piao to Pankha Road Red Light)</t>
  </si>
  <si>
    <t>100' Road (Patel Chowk to Subhash Nagar Drain (Patel Chowk Road)</t>
  </si>
  <si>
    <t>20.06.2016</t>
  </si>
  <si>
    <t>Yogesh Joshi
9795313669</t>
  </si>
  <si>
    <t>Balbir Bhardwaj
9811950358</t>
  </si>
  <si>
    <t>100' Road New Khayala Road</t>
  </si>
  <si>
    <t>80' Road Chowkhandi Road</t>
  </si>
  <si>
    <t>Ring road to A-31 rajori garden</t>
  </si>
  <si>
    <t>Najafgarh Road to A-71 Rajouri Garden</t>
  </si>
  <si>
    <t>Sakti Mandir Marg</t>
  </si>
  <si>
    <t>Najafgarh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</si>
  <si>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</si>
  <si>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</si>
  <si>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</si>
  <si>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</si>
  <si>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</si>
  <si>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</si>
  <si>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</si>
  <si>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Major Sudesh Gadok Marg (J 12/1 to NG Road)</t>
  </si>
  <si>
    <t>Major Sudesh Marg (NG Road to Ring Road)</t>
  </si>
  <si>
    <t>Lala Ganesh Dass Marg</t>
  </si>
  <si>
    <t>07.05.2016</t>
  </si>
  <si>
    <t>15.06.2016</t>
  </si>
  <si>
    <t>Pavanendra
9991514242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</si>
  <si>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</si>
  <si>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</si>
  <si>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</si>
  <si>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</si>
  <si>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</si>
  <si>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</si>
  <si>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</si>
  <si>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</si>
  <si>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</si>
  <si>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</si>
  <si>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</si>
  <si>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</si>
  <si>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</si>
  <si>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</si>
  <si>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</si>
  <si>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</si>
  <si>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</si>
  <si>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</si>
  <si>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</si>
  <si>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</si>
  <si>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Road No. 236</t>
  </si>
  <si>
    <t>Rajat
9868014576</t>
  </si>
  <si>
    <t>Sanjay Kumar Rao
8447023542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</si>
  <si>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</si>
  <si>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</si>
  <si>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</si>
  <si>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</si>
  <si>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</si>
  <si>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</si>
  <si>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</si>
  <si>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</si>
  <si>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</si>
  <si>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</si>
  <si>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Jai Raghuvinder
9868053348</t>
  </si>
  <si>
    <t>Road starting from Oxford School to Airport Appt. (PWD Road) Vikas Puri</t>
  </si>
  <si>
    <t>Road between Lok Vihar Appt. (PWD Road) to Fblock Market Vikas Puri</t>
  </si>
  <si>
    <t>Nangloi - Najafgarh Road</t>
  </si>
  <si>
    <t>tender just awarded</t>
  </si>
  <si>
    <t>Karam Veer
9654402679</t>
  </si>
  <si>
    <t>Najafgarh Road (Shivaji Marg)
(Pankha Road Red Light to Kakrolla Mor)</t>
  </si>
  <si>
    <t xml:space="preserve">1 to 25 </t>
  </si>
  <si>
    <t>26 to 50</t>
  </si>
  <si>
    <t>51 to 75</t>
  </si>
  <si>
    <t>76 to 99</t>
  </si>
  <si>
    <t>Road No. 40 (Bir Bandha Bairagi Marg)</t>
  </si>
  <si>
    <t>25.04.16</t>
  </si>
  <si>
    <t>24.08.16</t>
  </si>
  <si>
    <t>Er. Sheikh Nizam / 9899248998</t>
  </si>
  <si>
    <t>Er. R.S. Nigam / 9810070665</t>
  </si>
  <si>
    <t>Er. Praveen Kumar Kathuria / 9971669344</t>
  </si>
  <si>
    <t>Swamy Narayan Marg</t>
  </si>
  <si>
    <t>Old Rohtak Road</t>
  </si>
  <si>
    <t>Kalidass marg (sarai rohilla flyover)</t>
  </si>
  <si>
    <t>Nand Lal Marg</t>
  </si>
  <si>
    <t>Azad Road</t>
  </si>
  <si>
    <t>Haji Abdul Salam Quareshi Marg</t>
  </si>
  <si>
    <t>Patap Nagar Road</t>
  </si>
  <si>
    <t>Bhagat Singh Road</t>
  </si>
  <si>
    <t xml:space="preserve">Link Road (east Moti Bagh) </t>
  </si>
  <si>
    <t xml:space="preserve">Rampura main road </t>
  </si>
  <si>
    <t>Link Road</t>
  </si>
  <si>
    <t>Road No.37 Ext.</t>
  </si>
  <si>
    <t>Er. Sudanand / 9968318994</t>
  </si>
  <si>
    <t>Shyamji Krishan Verma Marg (Road No. 44)</t>
  </si>
  <si>
    <t>Er. Devender Prasad /
9899894912</t>
  </si>
  <si>
    <t>Er. M.L. Garg / 9868383698</t>
  </si>
  <si>
    <t xml:space="preserve">Kabir Das Road </t>
  </si>
  <si>
    <t>Railway Road (Sardar Balbir Singh Sandhu Marg) Road No.43 to URB Shakurbasti</t>
  </si>
  <si>
    <t>Eklavya Marg</t>
  </si>
  <si>
    <t>Veer Hemu Marg</t>
  </si>
  <si>
    <t>Maharishi Parshu Ram Marg</t>
  </si>
  <si>
    <t>Triwalubar Marg</t>
  </si>
  <si>
    <t>Main Road of G-Block &amp; H-Block</t>
  </si>
  <si>
    <t>Valmiki Road</t>
  </si>
  <si>
    <t>Abdul Hamid Marg</t>
  </si>
  <si>
    <t>Outer Ring Road</t>
  </si>
  <si>
    <t>Er. Baljeet Singh Roparia / 9810876838</t>
  </si>
  <si>
    <t>RUB Shalimar Bagh Road</t>
  </si>
  <si>
    <t>Jhule Lal Mandir Marg Shalimar Bagh</t>
  </si>
  <si>
    <t xml:space="preserve">Dividing Road </t>
  </si>
  <si>
    <t xml:space="preserve">Abhinav model School </t>
  </si>
  <si>
    <t>Er. Subhash Tomar / 9958138151</t>
  </si>
  <si>
    <t xml:space="preserve">Ahinsa path Road </t>
  </si>
  <si>
    <t xml:space="preserve">NP - MP Road </t>
  </si>
  <si>
    <t xml:space="preserve">SP School Road </t>
  </si>
  <si>
    <t xml:space="preserve">BDFD Road </t>
  </si>
  <si>
    <t xml:space="preserve">Shaheed Udham Singh Marg </t>
  </si>
  <si>
    <t xml:space="preserve">Swami Shardanand Saraswati Marg </t>
  </si>
  <si>
    <t xml:space="preserve">T.V Tower Road </t>
  </si>
  <si>
    <t xml:space="preserve">Maharaja Agarsen Road </t>
  </si>
  <si>
    <t xml:space="preserve">Power House Road </t>
  </si>
  <si>
    <t xml:space="preserve">Gopal Mandir Road </t>
  </si>
  <si>
    <t xml:space="preserve">Muni Maya Ram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</si>
  <si>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</si>
  <si>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</si>
  <si>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</si>
  <si>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</si>
  <si>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</si>
  <si>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</si>
  <si>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</si>
  <si>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</si>
  <si>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</si>
  <si>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</si>
  <si>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Gulab Singh Marg from G.T. Road to Road No. 37 Prerna Chowk</t>
  </si>
  <si>
    <t>Pardeshwar Dham Mandir Marg</t>
  </si>
  <si>
    <t>Ch. Mange Ram Marg</t>
  </si>
  <si>
    <t>Madhav Marg</t>
  </si>
  <si>
    <t>Sh. Guru Nanak Dev Ji Marg</t>
  </si>
  <si>
    <t xml:space="preserve">Front of Keshavpuram Police station </t>
  </si>
  <si>
    <t>K.C.Goel Marg</t>
  </si>
  <si>
    <t>Maharishi Dayanand Saraswati Marg</t>
  </si>
  <si>
    <t>Shri Ram Kishan Mandir Marg</t>
  </si>
  <si>
    <t>Kulachi  Hans Raj School Marg</t>
  </si>
  <si>
    <t>F-Block Market</t>
  </si>
  <si>
    <t>B-Block Market</t>
  </si>
  <si>
    <t>Deep Chand Central Market</t>
  </si>
  <si>
    <t>Road No. 37 (Maharaja Nahar Singh Marg)</t>
  </si>
  <si>
    <t>Road No. 38</t>
  </si>
  <si>
    <t xml:space="preserve">Jhule Lal Marg </t>
  </si>
  <si>
    <t xml:space="preserve">Shiv Ram Mandir Marg </t>
  </si>
  <si>
    <t>Lala Lajpat Rai Marg</t>
  </si>
  <si>
    <t>Mata Jai Kaur Road</t>
  </si>
  <si>
    <t>Sunder Lal Jain Road</t>
  </si>
  <si>
    <t>Bunkar Colony Road</t>
  </si>
  <si>
    <t>Kakaji Lane</t>
  </si>
  <si>
    <t>Laxmi Bai College Road</t>
  </si>
  <si>
    <t>Main GT Road</t>
  </si>
  <si>
    <t>Bharat Nagar Road</t>
  </si>
  <si>
    <t>Nimri Colony Road</t>
  </si>
  <si>
    <t>Tawetia Marg</t>
  </si>
  <si>
    <t>K.C Goel Marg upto Underpass</t>
  </si>
  <si>
    <t>Lawrence Road</t>
  </si>
  <si>
    <t>Ch Balbir Singh Marg from Road No. 30 to Rohtk Road (NH-10)</t>
  </si>
  <si>
    <t>12.03.2016</t>
  </si>
  <si>
    <t>09.07.2016</t>
  </si>
  <si>
    <t>Sh. Rajesh Mewada
9873754012</t>
  </si>
  <si>
    <t>Sh. Kartar Singh
9910877172</t>
  </si>
  <si>
    <t>Sh. Praveen Kathuria
9971669344</t>
  </si>
  <si>
    <t>Bhao Rao Dev Ras Marg</t>
  </si>
  <si>
    <t>Deen Dayal Upadhyay Marg</t>
  </si>
  <si>
    <t>Major Ashwani Marg</t>
  </si>
  <si>
    <t>Road between B4 and B5 Block Paschim Vihar</t>
  </si>
  <si>
    <t>Guru Harkishan Marg (road No. 43)</t>
  </si>
  <si>
    <t>08.03.2016</t>
  </si>
  <si>
    <t>05.07.2016</t>
  </si>
  <si>
    <t>Chandra Shekhar Azad Marg (Road No. 42)</t>
  </si>
  <si>
    <t>Mahatma Hans Raj Marg</t>
  </si>
  <si>
    <t xml:space="preserve">Guru Birja Nand Marg 
</t>
  </si>
  <si>
    <t>Sant Nagar M2K Road</t>
  </si>
  <si>
    <t>Amar Shaheed Bismil Marg</t>
  </si>
  <si>
    <t>Police Line Road</t>
  </si>
  <si>
    <t>Parwana Road, Saraswati Vihar</t>
  </si>
  <si>
    <t>Road No.30</t>
  </si>
  <si>
    <t>Er. Kartar Singh
9910877172</t>
  </si>
  <si>
    <t>Guru Govalkar Marg (Outer ring road Xing Mangolpuri Marble Market to Rajeev Nagar)</t>
  </si>
  <si>
    <t>26.02.2016</t>
  </si>
  <si>
    <t>25.02.2017</t>
  </si>
  <si>
    <t>Sh. Raj Kishore Raj, AE,  9971409602</t>
  </si>
  <si>
    <t>Road No. 316</t>
  </si>
  <si>
    <t xml:space="preserve">Dharmendra Kumar
8287756785
</t>
  </si>
  <si>
    <t xml:space="preserve">Sh L.K Tripathi 9811573503
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</si>
  <si>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</si>
  <si>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</si>
  <si>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</si>
  <si>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</si>
  <si>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</si>
  <si>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Kanjhawala Link road</t>
  </si>
  <si>
    <t>Sanjay Gandhi Hospital Road from Road No.316 to J Block Survodya Vidhyalya to Kanjhawla Road.</t>
  </si>
  <si>
    <t>Police Station Road  from Road No.3 i.e. Kanjhawla Road to Sanjay Gandhi Hospital Road.</t>
  </si>
  <si>
    <t>Kala Mandir Cinema Road in Mangolpuri</t>
  </si>
  <si>
    <t>LP Road (Tank Road) Mangolpuri</t>
  </si>
  <si>
    <t>B-Block Road Mangolpuri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</si>
  <si>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</si>
  <si>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</si>
  <si>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</si>
  <si>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Roadfrom PocketA-1 to Pocket A-2 in Sec.4 Rohini</t>
  </si>
  <si>
    <t xml:space="preserve">Roadfrom Pocket B-5to Pocket B-9 in Sec.4 Rohini MC Pry. School </t>
  </si>
  <si>
    <t>Road From Pocket A-2 to Pkt.C-13 in Sec.3 Rohini</t>
  </si>
  <si>
    <t>22.05.2016</t>
  </si>
  <si>
    <t>18.10.2016</t>
  </si>
  <si>
    <t xml:space="preserve">Sh. Jai Singh
9312101073
</t>
  </si>
  <si>
    <t>Sh. RAS Yadav
9868040252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</si>
  <si>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</si>
  <si>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</si>
  <si>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</si>
  <si>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</si>
  <si>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Nangloi Rly.Stn to Sultanpuri Bus Terminal via Jalebi Chowk</t>
  </si>
  <si>
    <t>Sultanpuri Bus Terminal to Flood Control Drain.</t>
  </si>
  <si>
    <t xml:space="preserve">Sultanpuri Main Road </t>
  </si>
  <si>
    <t>Shani Bazar Road</t>
  </si>
  <si>
    <t>H Block Road</t>
  </si>
  <si>
    <t>Jagdamba Road</t>
  </si>
  <si>
    <t>Bhalla Factory road</t>
  </si>
  <si>
    <t>G-Block Road</t>
  </si>
  <si>
    <t>70 ft Road Kirari</t>
  </si>
  <si>
    <t>Road No. B-8</t>
  </si>
  <si>
    <t>26.05.2016</t>
  </si>
  <si>
    <t>22.10.2016</t>
  </si>
  <si>
    <t>Sh. Sri Bhagwan Rana
9810503635</t>
  </si>
  <si>
    <t>Sh. Suresh Kumar
9350005609</t>
  </si>
  <si>
    <t>PWD Road to DJB Booster Pump (Length 0.270 KM)</t>
  </si>
  <si>
    <t>PWD Road to Baba wala Park (Corner of Booster Pump) (Length 0.590 KM)</t>
  </si>
  <si>
    <t>Dr. K.N. Katju Marg(45m wide road)</t>
  </si>
  <si>
    <t>Road No. B-4</t>
  </si>
  <si>
    <t>15.05.2016</t>
  </si>
  <si>
    <t>11.09.2016</t>
  </si>
  <si>
    <t>Road No. B-5</t>
  </si>
  <si>
    <t>Road No. B-7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</si>
  <si>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</si>
  <si>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</si>
  <si>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</si>
  <si>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</si>
  <si>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</si>
  <si>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</si>
  <si>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</si>
  <si>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 xml:space="preserve">Sunrise Appartment (K. N. Katzu Marg) to Neelkanth Appartment (K. N. Katzu Marg) </t>
  </si>
  <si>
    <t>Kawal Kunj Soceity to K.N. Katzu Marg (Length 0.265 KM)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</si>
  <si>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</si>
  <si>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</si>
  <si>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</si>
  <si>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</si>
  <si>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</si>
  <si>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Maharaja Aggarsen Marg (Road No. 42-A)</t>
  </si>
  <si>
    <t>A-1/1 to G-18/1 (Length 0.600 KM)</t>
  </si>
  <si>
    <t>Western Yamuna Canal to Badli Chowk (Length 0.310 KM)</t>
  </si>
  <si>
    <t>G-17/1 to Western Yamuna Canal (Length 0.750 KM)</t>
  </si>
  <si>
    <t>Western Yamuna Canal to Arya Appartment (Length 0.590 KM)</t>
  </si>
  <si>
    <t>Western Yamuna Canal to A-11/87 (Length 0.300 KM)</t>
  </si>
  <si>
    <t>Pradeep Bhatia Marg (Road No. A-5)</t>
  </si>
  <si>
    <t>Road No. 41-A Bhagwan mahavir Marg.</t>
  </si>
  <si>
    <t xml:space="preserve">Sh. Pushkar Raj
9868469769
</t>
  </si>
  <si>
    <t>Road No. B-3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</si>
  <si>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</si>
  <si>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</si>
  <si>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</si>
  <si>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</si>
  <si>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</t>
  </si>
  <si>
    <t>Rama Road Sec.8, Rohini</t>
  </si>
  <si>
    <t>Road from Road No. 41-A to Rama Road in Sec.8, Rohini</t>
  </si>
  <si>
    <t>Road from Road No. 42-A to Rama Road in Sec.8, Rohini</t>
  </si>
  <si>
    <t>Sawran Jayanti Park Road, Sec.9 &amp;13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</si>
  <si>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</si>
  <si>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</si>
  <si>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</si>
  <si>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</si>
  <si>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</si>
  <si>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Deen Bandhu Sir Chotu Ram Marg (Road No. A-4)</t>
  </si>
  <si>
    <t>Road No. B-1</t>
  </si>
  <si>
    <t>Road No. B-6</t>
  </si>
  <si>
    <t>MTNL Godown to C6/137 Sec.5, Rohini</t>
  </si>
  <si>
    <t>Som Bazar Road, Sec.5, Rohini</t>
  </si>
  <si>
    <t>Shiva Road from Ring Road to Dividing Road of Sec.5 &amp; 6, Rohini.</t>
  </si>
  <si>
    <t>Vidya Jain Public School, Se.6, Rohini</t>
  </si>
  <si>
    <t>C-4/253 to C5/253, Sec.6, Rohini</t>
  </si>
  <si>
    <t>D-6 and A-1 Road sec.6,Rohini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</si>
  <si>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</si>
  <si>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</si>
  <si>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</si>
  <si>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</si>
  <si>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</si>
  <si>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</si>
  <si>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</si>
  <si>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</si>
  <si>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</si>
  <si>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D-1 TO I-3 (Length 0.463 KM) sec.16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</si>
  <si>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</si>
  <si>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</si>
  <si>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</si>
  <si>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</si>
  <si>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</si>
  <si>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</si>
  <si>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</si>
  <si>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</si>
  <si>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</si>
  <si>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</si>
  <si>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B-2 TO B-6 (Length 0.210 KM)</t>
  </si>
  <si>
    <t>A-8 TO B-6 (Length 0.600 KM)</t>
  </si>
  <si>
    <t>B-1 TO C-1 (Length 0.475 KM)</t>
  </si>
  <si>
    <t>A-8 TO B-1 ROAD (Length 0.445 KM)</t>
  </si>
  <si>
    <t>Road No. B-2 (Ram murthi Passi Marg)</t>
  </si>
  <si>
    <t>Road from Pkt-10 to Pkt-D-4, Sec-20,Rohini</t>
  </si>
  <si>
    <t>Road from Pkt-14 to Pkt-C-1,Sec-20,Rohini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</si>
  <si>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</si>
  <si>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</si>
  <si>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</si>
  <si>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</si>
  <si>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1 to 25</t>
  </si>
  <si>
    <t>Abstract of Desilting Report</t>
  </si>
  <si>
    <t>S. No.</t>
  </si>
  <si>
    <t>Name of Circle</t>
  </si>
  <si>
    <t xml:space="preserve">Total No. of Roads </t>
  </si>
  <si>
    <t>No. of roads where desilting is in progress (in %)</t>
  </si>
  <si>
    <t xml:space="preserve">No. of roads where desilting is completed  </t>
  </si>
  <si>
    <t xml:space="preserve">No. of roads where  desilting is yet to be taken up </t>
  </si>
  <si>
    <t xml:space="preserve">No. of roads where drain do not exist </t>
  </si>
  <si>
    <t>1-25</t>
  </si>
  <si>
    <t>26 - 50</t>
  </si>
  <si>
    <t>51 - 75</t>
  </si>
  <si>
    <t>76 - 99</t>
  </si>
  <si>
    <t xml:space="preserve">Total </t>
  </si>
  <si>
    <t>TOTAL</t>
  </si>
  <si>
    <t xml:space="preserve">North West </t>
  </si>
  <si>
    <t xml:space="preserve">West </t>
  </si>
  <si>
    <t xml:space="preserve">North  </t>
  </si>
  <si>
    <t>(As on 20-06-2016)</t>
  </si>
  <si>
    <t>Kushal Cinema Road Starting from Raseela Paint Shop to T Point Pryas Road in Jahangirpuri-I, W.No. 16 Civil Line Zone</t>
  </si>
  <si>
    <t>21-12-15</t>
  </si>
  <si>
    <t>15-06-16</t>
  </si>
  <si>
    <t>Sh. Anmol Kumar
8742957738</t>
  </si>
  <si>
    <t>Sh. S.K. Bali
9717322310</t>
  </si>
  <si>
    <t>Sh. Bishamber Dass
9873245771</t>
  </si>
  <si>
    <t>- Do -</t>
  </si>
  <si>
    <t>Dhobhi Ghat Road Starting from Kushal Cinema Chowk to Shah Alam Bandh Road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</si>
  <si>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</si>
  <si>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</si>
  <si>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</si>
  <si>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</si>
  <si>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</si>
  <si>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</si>
  <si>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Mall Road Extension from Azadpur Flyover to Mukarba Chowk</t>
  </si>
  <si>
    <t>27-03-16</t>
  </si>
  <si>
    <t>Sh. Sachin Choudhary
9560134704</t>
  </si>
  <si>
    <t>Sh. R.P Verma
9868704799</t>
  </si>
  <si>
    <t>Model Town-III Road from Mall Road to Arya Samaj Mandir</t>
  </si>
  <si>
    <t>20-05-16</t>
  </si>
  <si>
    <t>Indra Park Road</t>
  </si>
  <si>
    <t>30-05-16</t>
  </si>
  <si>
    <t>Princess Road from Mall road to Road No.51</t>
  </si>
  <si>
    <t>Road No. 51 from Azadpur Flyover to Outer Ring Road</t>
  </si>
  <si>
    <t>Mahatma Gandhi road           (Ring Road)  from Camp Chowk to Azadpur Flyover</t>
  </si>
  <si>
    <t>10-05-16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</si>
  <si>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</si>
  <si>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</si>
  <si>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</si>
  <si>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</si>
  <si>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</si>
  <si>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Old G.T. Karnal Road</t>
  </si>
  <si>
    <t>Sh. Suresh Chand Bairwa
8826718940</t>
  </si>
  <si>
    <t>Sh. S.P . Khaneja
9811081453</t>
  </si>
  <si>
    <t xml:space="preserve">Narela Alipur Road from Shahpur Grahi to Old GTK Road Alipur </t>
  </si>
  <si>
    <t>* Permission awaited for dumping of silt from MCD.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</si>
  <si>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</si>
  <si>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</si>
  <si>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</si>
  <si>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 xml:space="preserve">Ramdev Chowk Narela to Kanya Gurukul  </t>
  </si>
  <si>
    <t>16-05-16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</si>
  <si>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</si>
  <si>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</si>
  <si>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</si>
  <si>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</si>
  <si>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Khera Kalan to Holambi Kalan via Naya bans</t>
  </si>
  <si>
    <t>NH-44 to Bakhtawar Pur</t>
  </si>
  <si>
    <t>Subhash Chowk Bhakhtawar Pur to Palla</t>
  </si>
  <si>
    <t>Subhash Chowk Bhakhtawar Pur to Hiranki Bandh</t>
  </si>
  <si>
    <t>Er. S.P . Khaneja
9811081453</t>
  </si>
  <si>
    <t>NH-44 from Nangli Puna to Singhu Border</t>
  </si>
  <si>
    <t>RD15.900 26.300 Singhu border to CRPF Camp Bawana</t>
  </si>
  <si>
    <t>03-03-16</t>
  </si>
  <si>
    <t>ITI Road from Main Jahangirpuri Road to Metro App.</t>
  </si>
  <si>
    <t>29-05-16</t>
  </si>
  <si>
    <t>Sh. Arvind Kumar
9990297795</t>
  </si>
  <si>
    <t>Sh. Suresh Pal
9868219266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</si>
  <si>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</si>
  <si>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</si>
  <si>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</si>
  <si>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</si>
  <si>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</si>
  <si>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</si>
  <si>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</si>
  <si>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Railway Road from NH-44 to Badli Railway Station</t>
  </si>
  <si>
    <t>Swaroop Nagar Road</t>
  </si>
  <si>
    <t xml:space="preserve">ORR Mukarba Chowk Flyover </t>
  </si>
  <si>
    <t>G.T. Road to Western Yamuna Canal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</si>
  <si>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</si>
  <si>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</si>
  <si>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</si>
  <si>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 xml:space="preserve">Libaspur to Siraspur Road </t>
  </si>
  <si>
    <t>Mam Chand Dhania Marg</t>
  </si>
  <si>
    <t>From Western Yamuna Canal to Auchandi Border</t>
  </si>
  <si>
    <t>26-02-16</t>
  </si>
  <si>
    <t>Sh. K.S. Dahiya
9810654956</t>
  </si>
  <si>
    <t>Auchandi Border to Tatesar Village</t>
  </si>
  <si>
    <t>Majra Dabbas to Sannoth Mor</t>
  </si>
  <si>
    <t>Nil</t>
  </si>
  <si>
    <t>51-75</t>
  </si>
  <si>
    <t xml:space="preserve">North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</si>
</sst>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-mm\-yy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rgb="FFFF0000"/>
      <name val="Arial Narrow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3" fillId="0" borderId="0"/>
  </cellStyleXfs>
  <cellXfs count="149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5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justify" vertical="top" wrapText="1"/>
    </xf>
    <xf numFmtId="164" fontId="15" fillId="5" borderId="1" xfId="0" applyNumberFormat="1" applyFont="1" applyFill="1" applyBorder="1" applyAlignment="1">
      <alignment horizontal="center" vertical="top"/>
    </xf>
    <xf numFmtId="0" fontId="14" fillId="5" borderId="1" xfId="0" quotePrefix="1" applyFont="1" applyFill="1" applyBorder="1" applyAlignment="1">
      <alignment horizontal="center" vertical="top" wrapText="1"/>
    </xf>
    <xf numFmtId="165" fontId="14" fillId="3" borderId="1" xfId="0" quotePrefix="1" applyNumberFormat="1" applyFont="1" applyFill="1" applyBorder="1" applyAlignment="1">
      <alignment horizontal="center" vertical="top" wrapText="1"/>
    </xf>
    <xf numFmtId="9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2" fontId="13" fillId="5" borderId="1" xfId="0" applyNumberFormat="1" applyFont="1" applyFill="1" applyBorder="1" applyAlignment="1">
      <alignment horizontal="center" vertical="top"/>
    </xf>
    <xf numFmtId="14" fontId="13" fillId="3" borderId="1" xfId="0" applyNumberFormat="1" applyFont="1" applyFill="1" applyBorder="1" applyAlignment="1">
      <alignment horizontal="center" vertical="top" wrapText="1"/>
    </xf>
    <xf numFmtId="9" fontId="13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justify" vertical="top"/>
    </xf>
    <xf numFmtId="9" fontId="16" fillId="3" borderId="1" xfId="0" applyNumberFormat="1" applyFont="1" applyFill="1" applyBorder="1" applyAlignment="1">
      <alignment horizontal="center" vertical="top" wrapText="1"/>
    </xf>
    <xf numFmtId="2" fontId="13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164" fontId="14" fillId="5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9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/>
    </xf>
    <xf numFmtId="164" fontId="14" fillId="5" borderId="1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Alignment="1">
      <alignment vertical="top"/>
    </xf>
    <xf numFmtId="0" fontId="14" fillId="0" borderId="0" xfId="0" applyNumberFormat="1" applyFont="1" applyAlignment="1">
      <alignment vertical="top"/>
    </xf>
    <xf numFmtId="2" fontId="14" fillId="5" borderId="1" xfId="0" applyNumberFormat="1" applyFont="1" applyFill="1" applyBorder="1" applyAlignment="1">
      <alignment horizontal="center" vertical="top" wrapText="1"/>
    </xf>
    <xf numFmtId="2" fontId="18" fillId="5" borderId="1" xfId="0" applyNumberFormat="1" applyFont="1" applyFill="1" applyBorder="1" applyAlignment="1">
      <alignment horizontal="center" vertical="top"/>
    </xf>
    <xf numFmtId="164" fontId="17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/>
    <xf numFmtId="164" fontId="8" fillId="0" borderId="1" xfId="0" applyNumberFormat="1" applyFont="1" applyBorder="1" applyAlignment="1">
      <alignment horizontal="center"/>
    </xf>
    <xf numFmtId="9" fontId="14" fillId="5" borderId="1" xfId="0" applyNumberFormat="1" applyFont="1" applyFill="1" applyBorder="1" applyAlignment="1">
      <alignment horizontal="center" vertical="top" wrapText="1"/>
    </xf>
    <xf numFmtId="9" fontId="14" fillId="5" borderId="1" xfId="1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0" fillId="6" borderId="0" xfId="0" applyFill="1"/>
    <xf numFmtId="0" fontId="21" fillId="6" borderId="1" xfId="0" quotePrefix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NumberFormat="1" applyFont="1" applyAlignment="1">
      <alignment vertical="top"/>
    </xf>
    <xf numFmtId="2" fontId="15" fillId="0" borderId="0" xfId="0" applyNumberFormat="1" applyFont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justify" vertical="center" wrapText="1"/>
    </xf>
    <xf numFmtId="2" fontId="24" fillId="0" borderId="1" xfId="2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center"/>
    </xf>
    <xf numFmtId="0" fontId="14" fillId="2" borderId="6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2" fontId="21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9" fontId="9" fillId="0" borderId="1" xfId="0" quotePrefix="1" applyNumberFormat="1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9" fontId="11" fillId="0" borderId="1" xfId="0" applyNumberFormat="1" applyFont="1" applyFill="1" applyBorder="1" applyAlignment="1">
      <alignment horizontal="center" vertical="top"/>
    </xf>
    <xf numFmtId="9" fontId="1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17" fillId="5" borderId="2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Normal="85" zoomScaleSheetLayoutView="100" workbookViewId="0">
      <selection activeCell="E6" sqref="E6"/>
    </sheetView>
  </sheetViews>
  <sheetFormatPr defaultRowHeight="16.5"/>
  <cols>
    <col min="1" max="1" width="9" style="26" bestFit="1" customWidth="1"/>
    <col min="2" max="2" width="36.42578125" style="2" customWidth="1"/>
    <col min="3" max="3" width="11.7109375" style="2" customWidth="1"/>
    <col min="4" max="4" width="12.7109375" style="2" bestFit="1" customWidth="1"/>
    <col min="5" max="5" width="16.28515625" style="2" customWidth="1"/>
    <col min="6" max="6" width="17.42578125" style="2" customWidth="1"/>
    <col min="7" max="7" width="21.28515625" style="2" customWidth="1"/>
    <col min="8" max="8" width="23.28515625" style="2" customWidth="1"/>
    <col min="9" max="9" width="21.140625" style="2" customWidth="1"/>
    <col min="10" max="10" width="11" style="2" hidden="1" customWidth="1"/>
    <col min="11" max="16384" width="9.140625" style="2"/>
  </cols>
  <sheetData>
    <row r="1" spans="1:19" ht="18.75">
      <c r="A1" s="129" t="s">
        <v>570</v>
      </c>
      <c r="B1" s="129"/>
      <c r="C1" s="129"/>
      <c r="D1" s="129"/>
      <c r="E1" s="129"/>
      <c r="F1" s="129"/>
      <c r="G1" s="129"/>
      <c r="H1" s="129"/>
      <c r="I1" s="129"/>
    </row>
    <row r="2" spans="1:19" s="86" customFormat="1" ht="63">
      <c r="A2" s="2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5</v>
      </c>
      <c r="H2" s="3" t="s">
        <v>6</v>
      </c>
      <c r="I2" s="3" t="s">
        <v>7</v>
      </c>
      <c r="J2" s="3" t="s">
        <v>109</v>
      </c>
      <c r="K2" s="2"/>
      <c r="L2" s="2"/>
      <c r="M2" s="2"/>
    </row>
    <row r="3" spans="1:19" s="86" customFormat="1">
      <c r="A3" s="123" t="s">
        <v>225</v>
      </c>
      <c r="B3" s="124"/>
      <c r="C3" s="124"/>
      <c r="D3" s="124"/>
      <c r="E3" s="124"/>
      <c r="F3" s="124"/>
      <c r="G3" s="124"/>
      <c r="H3" s="124"/>
      <c r="I3" s="125"/>
      <c r="J3" s="3"/>
      <c r="K3" s="2"/>
      <c r="L3" s="2"/>
      <c r="M3" s="2"/>
    </row>
    <row r="4" spans="1:19" s="86" customFormat="1">
      <c r="A4" s="123" t="s">
        <v>568</v>
      </c>
      <c r="B4" s="124"/>
      <c r="C4" s="124"/>
      <c r="D4" s="124"/>
      <c r="E4" s="124"/>
      <c r="F4" s="124"/>
      <c r="G4" s="124"/>
      <c r="H4" s="124"/>
      <c r="I4" s="125"/>
      <c r="J4" s="3"/>
      <c r="K4" s="2"/>
      <c r="L4" s="2"/>
      <c r="M4" s="2"/>
    </row>
    <row r="5" spans="1:19" s="86" customFormat="1">
      <c r="A5" s="123" t="s">
        <v>226</v>
      </c>
      <c r="B5" s="124"/>
      <c r="C5" s="124"/>
      <c r="D5" s="124"/>
      <c r="E5" s="124"/>
      <c r="F5" s="124"/>
      <c r="G5" s="124"/>
      <c r="H5" s="124"/>
      <c r="I5" s="125"/>
      <c r="J5" s="3"/>
      <c r="K5" s="2"/>
      <c r="L5" s="2"/>
      <c r="M5" s="2"/>
    </row>
    <row r="6" spans="1:19" ht="45">
      <c r="A6" s="81">
        <v>1</v>
      </c>
      <c r="B6" s="82" t="s">
        <v>535</v>
      </c>
      <c r="C6" s="95">
        <v>7</v>
      </c>
      <c r="D6" s="84" t="s">
        <v>511</v>
      </c>
      <c r="E6" s="84" t="s">
        <v>492</v>
      </c>
      <c r="F6" s="85">
        <v>0.35</v>
      </c>
      <c r="G6" s="57" t="s">
        <v>522</v>
      </c>
      <c r="H6" s="57" t="s">
        <v>523</v>
      </c>
      <c r="I6" s="57" t="s">
        <v>495</v>
      </c>
      <c r="J6" s="57"/>
      <c r="K6" s="86"/>
      <c r="L6" s="87" t="e">
        <f>IF(#REF!=100%,C6,"")</f>
        <v>#REF!</v>
      </c>
      <c r="M6" s="86" t="e">
        <f>IF(L6="","",1)</f>
        <v>#REF!</v>
      </c>
    </row>
    <row r="7" spans="1:19" s="86" customFormat="1" ht="51" customHeight="1">
      <c r="A7" s="81">
        <f>A6+1</f>
        <v>2</v>
      </c>
      <c r="B7" s="82" t="s">
        <v>528</v>
      </c>
      <c r="C7" s="95">
        <v>0.7</v>
      </c>
      <c r="D7" s="84" t="s">
        <v>509</v>
      </c>
      <c r="E7" s="84" t="s">
        <v>492</v>
      </c>
      <c r="F7" s="85">
        <v>0.4</v>
      </c>
      <c r="G7" s="54" t="s">
        <v>522</v>
      </c>
      <c r="H7" s="54" t="s">
        <v>523</v>
      </c>
      <c r="I7" s="57" t="s">
        <v>495</v>
      </c>
      <c r="J7" s="57"/>
      <c r="L7" s="87" t="e">
        <f>IF(#REF!=100%,C7,"")</f>
        <v>#REF!</v>
      </c>
      <c r="M7" s="86" t="e">
        <f>IF(L7="","",1)</f>
        <v>#REF!</v>
      </c>
      <c r="R7" s="86">
        <f>D7+180</f>
        <v>42690</v>
      </c>
    </row>
    <row r="8" spans="1:19" s="86" customFormat="1" ht="30">
      <c r="A8" s="81">
        <f>A7+1</f>
        <v>3</v>
      </c>
      <c r="B8" s="82" t="s">
        <v>560</v>
      </c>
      <c r="C8" s="95">
        <v>2</v>
      </c>
      <c r="D8" s="84" t="s">
        <v>530</v>
      </c>
      <c r="E8" s="84" t="s">
        <v>492</v>
      </c>
      <c r="F8" s="85">
        <v>0.45</v>
      </c>
      <c r="G8" s="57" t="s">
        <v>545</v>
      </c>
      <c r="H8" s="57" t="s">
        <v>546</v>
      </c>
      <c r="I8" s="57" t="s">
        <v>495</v>
      </c>
      <c r="J8" s="57"/>
      <c r="L8" s="87"/>
      <c r="S8" s="88" t="e">
        <f>#REF!-D8</f>
        <v>#REF!</v>
      </c>
    </row>
    <row r="9" spans="1:19" s="86" customFormat="1" ht="30">
      <c r="A9" s="81">
        <f>A8+1</f>
        <v>4</v>
      </c>
      <c r="B9" s="82" t="s">
        <v>561</v>
      </c>
      <c r="C9" s="95">
        <v>0.5</v>
      </c>
      <c r="D9" s="84" t="s">
        <v>530</v>
      </c>
      <c r="E9" s="84" t="s">
        <v>492</v>
      </c>
      <c r="F9" s="85">
        <v>0.45</v>
      </c>
      <c r="G9" s="57" t="s">
        <v>545</v>
      </c>
      <c r="H9" s="57" t="s">
        <v>546</v>
      </c>
      <c r="I9" s="99" t="s">
        <v>495</v>
      </c>
      <c r="J9" s="101"/>
      <c r="L9" s="87"/>
    </row>
    <row r="10" spans="1:19" s="86" customFormat="1" ht="45" customHeight="1">
      <c r="A10" s="81">
        <f>A9+1</f>
        <v>5</v>
      </c>
      <c r="B10" s="82" t="s">
        <v>510</v>
      </c>
      <c r="C10" s="90">
        <v>0.38</v>
      </c>
      <c r="D10" s="84" t="s">
        <v>511</v>
      </c>
      <c r="E10" s="84" t="s">
        <v>492</v>
      </c>
      <c r="F10" s="85">
        <v>0.5</v>
      </c>
      <c r="G10" s="57" t="s">
        <v>506</v>
      </c>
      <c r="H10" s="57" t="s">
        <v>507</v>
      </c>
      <c r="I10" s="57" t="s">
        <v>495</v>
      </c>
      <c r="J10" s="57"/>
      <c r="L10" s="87" t="e">
        <f>IF(#REF!=100%,C10,"")</f>
        <v>#REF!</v>
      </c>
      <c r="M10" s="86" t="e">
        <f>IF(L10="","",1)</f>
        <v>#REF!</v>
      </c>
    </row>
    <row r="11" spans="1:19" s="86" customFormat="1" ht="45">
      <c r="A11" s="81">
        <v>6</v>
      </c>
      <c r="B11" s="82" t="s">
        <v>521</v>
      </c>
      <c r="C11" s="96">
        <v>3</v>
      </c>
      <c r="D11" s="84" t="s">
        <v>511</v>
      </c>
      <c r="E11" s="84" t="s">
        <v>492</v>
      </c>
      <c r="F11" s="85">
        <v>0.5</v>
      </c>
      <c r="G11" s="54" t="s">
        <v>522</v>
      </c>
      <c r="H11" s="54" t="s">
        <v>523</v>
      </c>
      <c r="I11" s="57" t="s">
        <v>495</v>
      </c>
      <c r="J11" s="57"/>
      <c r="L11" s="87" t="e">
        <f>IF(#REF!=100%,C11,"")</f>
        <v>#REF!</v>
      </c>
      <c r="M11" s="86" t="e">
        <f>IF(L11="","",1)</f>
        <v>#REF!</v>
      </c>
    </row>
    <row r="12" spans="1:19" s="86" customFormat="1" ht="45">
      <c r="A12" s="81">
        <v>7</v>
      </c>
      <c r="B12" s="82" t="s">
        <v>537</v>
      </c>
      <c r="C12" s="95">
        <v>3.2</v>
      </c>
      <c r="D12" s="84" t="s">
        <v>511</v>
      </c>
      <c r="E12" s="84" t="s">
        <v>492</v>
      </c>
      <c r="F12" s="85">
        <v>0.5</v>
      </c>
      <c r="G12" s="57" t="s">
        <v>522</v>
      </c>
      <c r="H12" s="57" t="s">
        <v>523</v>
      </c>
      <c r="I12" s="57" t="s">
        <v>495</v>
      </c>
      <c r="J12" s="57"/>
      <c r="L12" s="87" t="e">
        <f>IF(#REF!=100%,C12,"")</f>
        <v>#REF!</v>
      </c>
      <c r="M12" s="86" t="e">
        <f>IF(L12="","",1)</f>
        <v>#REF!</v>
      </c>
    </row>
    <row r="13" spans="1:19" s="86" customFormat="1" ht="30">
      <c r="A13" s="81">
        <v>8</v>
      </c>
      <c r="B13" s="82" t="s">
        <v>556</v>
      </c>
      <c r="C13" s="96">
        <v>6.8</v>
      </c>
      <c r="D13" s="84" t="s">
        <v>511</v>
      </c>
      <c r="E13" s="84" t="s">
        <v>492</v>
      </c>
      <c r="F13" s="85">
        <v>0.5</v>
      </c>
      <c r="G13" s="57" t="s">
        <v>545</v>
      </c>
      <c r="H13" s="57" t="s">
        <v>546</v>
      </c>
      <c r="I13" s="99" t="s">
        <v>495</v>
      </c>
      <c r="J13" s="101"/>
      <c r="L13" s="87"/>
    </row>
    <row r="14" spans="1:19" s="86" customFormat="1" ht="30">
      <c r="A14" s="81">
        <v>9</v>
      </c>
      <c r="B14" s="82" t="s">
        <v>557</v>
      </c>
      <c r="C14" s="90">
        <v>2.77</v>
      </c>
      <c r="D14" s="84" t="s">
        <v>511</v>
      </c>
      <c r="E14" s="84" t="s">
        <v>492</v>
      </c>
      <c r="F14" s="85">
        <v>0.5</v>
      </c>
      <c r="G14" s="57" t="s">
        <v>545</v>
      </c>
      <c r="H14" s="57" t="s">
        <v>546</v>
      </c>
      <c r="I14" s="99" t="s">
        <v>495</v>
      </c>
      <c r="J14" s="101"/>
      <c r="L14" s="87"/>
    </row>
    <row r="15" spans="1:19" s="86" customFormat="1" ht="30">
      <c r="A15" s="81">
        <v>10</v>
      </c>
      <c r="B15" s="82" t="s">
        <v>558</v>
      </c>
      <c r="C15" s="95">
        <v>1.6</v>
      </c>
      <c r="D15" s="84" t="s">
        <v>530</v>
      </c>
      <c r="E15" s="84" t="s">
        <v>492</v>
      </c>
      <c r="F15" s="85">
        <v>0.5</v>
      </c>
      <c r="G15" s="57" t="s">
        <v>545</v>
      </c>
      <c r="H15" s="57" t="s">
        <v>546</v>
      </c>
      <c r="I15" s="57" t="s">
        <v>495</v>
      </c>
      <c r="J15" s="57"/>
      <c r="K15" s="86">
        <v>1</v>
      </c>
      <c r="L15" s="87" t="e">
        <f>IF(#REF!=100%,C15,"")</f>
        <v>#REF!</v>
      </c>
      <c r="M15" s="86" t="e">
        <f>IF(L15="","",1)</f>
        <v>#REF!</v>
      </c>
    </row>
    <row r="16" spans="1:19" s="86" customFormat="1" ht="15">
      <c r="A16" s="81"/>
      <c r="B16" s="82"/>
      <c r="C16" s="112">
        <f>SUM(C6:C15)</f>
        <v>27.950000000000003</v>
      </c>
      <c r="D16" s="84"/>
      <c r="E16" s="84"/>
      <c r="F16" s="85"/>
      <c r="G16" s="57"/>
      <c r="H16" s="57"/>
      <c r="I16" s="57"/>
      <c r="J16" s="57"/>
      <c r="L16" s="87"/>
    </row>
    <row r="17" spans="1:13" s="86" customFormat="1" ht="15">
      <c r="A17" s="126" t="s">
        <v>569</v>
      </c>
      <c r="B17" s="127"/>
      <c r="C17" s="127"/>
      <c r="D17" s="127"/>
      <c r="E17" s="127"/>
      <c r="F17" s="127"/>
      <c r="G17" s="127"/>
      <c r="H17" s="127"/>
      <c r="I17" s="128"/>
      <c r="J17" s="57"/>
      <c r="L17" s="87"/>
    </row>
    <row r="18" spans="1:13" s="86" customFormat="1" ht="30">
      <c r="A18" s="81">
        <v>1</v>
      </c>
      <c r="B18" s="82" t="s">
        <v>520</v>
      </c>
      <c r="C18" s="94">
        <v>2</v>
      </c>
      <c r="D18" s="84" t="s">
        <v>515</v>
      </c>
      <c r="E18" s="84" t="s">
        <v>492</v>
      </c>
      <c r="F18" s="85">
        <v>0.6</v>
      </c>
      <c r="G18" s="57" t="s">
        <v>506</v>
      </c>
      <c r="H18" s="57" t="s">
        <v>507</v>
      </c>
      <c r="I18" s="57" t="s">
        <v>495</v>
      </c>
      <c r="J18" s="57"/>
      <c r="L18" s="87" t="e">
        <f>IF(#REF!=100%,C18,"")</f>
        <v>#REF!</v>
      </c>
      <c r="M18" s="86" t="e">
        <f t="shared" ref="M18:M29" si="0">IF(L18="","",1)</f>
        <v>#REF!</v>
      </c>
    </row>
    <row r="19" spans="1:13" s="86" customFormat="1" ht="90">
      <c r="A19" s="81">
        <v>2</v>
      </c>
      <c r="B19" s="82" t="s">
        <v>524</v>
      </c>
      <c r="C19" s="95">
        <v>5.0199999999999996</v>
      </c>
      <c r="D19" s="84" t="s">
        <v>509</v>
      </c>
      <c r="E19" s="84" t="s">
        <v>492</v>
      </c>
      <c r="F19" s="85">
        <v>0.6</v>
      </c>
      <c r="G19" s="54" t="s">
        <v>522</v>
      </c>
      <c r="H19" s="54" t="s">
        <v>523</v>
      </c>
      <c r="I19" s="57" t="s">
        <v>495</v>
      </c>
      <c r="J19" s="57" t="s">
        <v>525</v>
      </c>
      <c r="L19" s="87" t="e">
        <f>IF(#REF!=100%,C19,"")</f>
        <v>#REF!</v>
      </c>
      <c r="M19" s="86" t="e">
        <f t="shared" si="0"/>
        <v>#REF!</v>
      </c>
    </row>
    <row r="20" spans="1:13" s="86" customFormat="1" ht="45">
      <c r="A20" s="81">
        <f t="shared" ref="A20:A48" si="1">A19+1</f>
        <v>3</v>
      </c>
      <c r="B20" s="82" t="s">
        <v>529</v>
      </c>
      <c r="C20" s="95">
        <v>1.9</v>
      </c>
      <c r="D20" s="84" t="s">
        <v>530</v>
      </c>
      <c r="E20" s="84" t="s">
        <v>492</v>
      </c>
      <c r="F20" s="85">
        <v>0.6</v>
      </c>
      <c r="G20" s="57" t="s">
        <v>522</v>
      </c>
      <c r="H20" s="57" t="s">
        <v>523</v>
      </c>
      <c r="I20" s="57" t="s">
        <v>495</v>
      </c>
      <c r="J20" s="57"/>
      <c r="L20" s="87" t="e">
        <f>IF(#REF!=100%,C20,"")</f>
        <v>#REF!</v>
      </c>
      <c r="M20" s="86" t="e">
        <f t="shared" si="0"/>
        <v>#REF!</v>
      </c>
    </row>
    <row r="21" spans="1:13" s="86" customFormat="1" ht="45">
      <c r="A21" s="81">
        <f t="shared" si="1"/>
        <v>4</v>
      </c>
      <c r="B21" s="82" t="s">
        <v>531</v>
      </c>
      <c r="C21" s="95">
        <v>3.4</v>
      </c>
      <c r="D21" s="84" t="s">
        <v>530</v>
      </c>
      <c r="E21" s="84" t="s">
        <v>492</v>
      </c>
      <c r="F21" s="85">
        <v>0.6</v>
      </c>
      <c r="G21" s="57" t="s">
        <v>522</v>
      </c>
      <c r="H21" s="57" t="s">
        <v>523</v>
      </c>
      <c r="I21" s="57" t="s">
        <v>495</v>
      </c>
      <c r="J21" s="57"/>
      <c r="L21" s="87" t="e">
        <f>IF(#REF!=100%,C21,"")</f>
        <v>#REF!</v>
      </c>
      <c r="M21" s="86" t="e">
        <f t="shared" si="0"/>
        <v>#REF!</v>
      </c>
    </row>
    <row r="22" spans="1:13" s="86" customFormat="1" ht="45">
      <c r="A22" s="81">
        <f t="shared" si="1"/>
        <v>5</v>
      </c>
      <c r="B22" s="82" t="s">
        <v>536</v>
      </c>
      <c r="C22" s="95">
        <v>3.5</v>
      </c>
      <c r="D22" s="84" t="s">
        <v>511</v>
      </c>
      <c r="E22" s="84" t="s">
        <v>492</v>
      </c>
      <c r="F22" s="85">
        <v>0.6</v>
      </c>
      <c r="G22" s="57" t="s">
        <v>522</v>
      </c>
      <c r="H22" s="57" t="s">
        <v>523</v>
      </c>
      <c r="I22" s="57" t="s">
        <v>495</v>
      </c>
      <c r="J22" s="57"/>
      <c r="L22" s="87" t="e">
        <f>IF(#REF!=100%,C22,"")</f>
        <v>#REF!</v>
      </c>
      <c r="M22" s="86" t="e">
        <f t="shared" si="0"/>
        <v>#REF!</v>
      </c>
    </row>
    <row r="23" spans="1:13" s="86" customFormat="1" ht="30">
      <c r="A23" s="81">
        <f t="shared" si="1"/>
        <v>6</v>
      </c>
      <c r="B23" s="82" t="s">
        <v>547</v>
      </c>
      <c r="C23" s="83">
        <v>0.17</v>
      </c>
      <c r="D23" s="84" t="s">
        <v>544</v>
      </c>
      <c r="E23" s="84" t="s">
        <v>492</v>
      </c>
      <c r="F23" s="85">
        <v>0.6</v>
      </c>
      <c r="G23" s="57" t="s">
        <v>545</v>
      </c>
      <c r="H23" s="57" t="s">
        <v>546</v>
      </c>
      <c r="I23" s="57" t="s">
        <v>495</v>
      </c>
      <c r="J23" s="57"/>
      <c r="K23" s="86">
        <v>1</v>
      </c>
      <c r="L23" s="87" t="e">
        <f>IF(#REF!=100%,C23,"")</f>
        <v>#REF!</v>
      </c>
      <c r="M23" s="86" t="e">
        <f t="shared" si="0"/>
        <v>#REF!</v>
      </c>
    </row>
    <row r="24" spans="1:13" s="86" customFormat="1" ht="30">
      <c r="A24" s="81">
        <f t="shared" si="1"/>
        <v>7</v>
      </c>
      <c r="B24" s="82" t="s">
        <v>548</v>
      </c>
      <c r="C24" s="83">
        <v>0.5</v>
      </c>
      <c r="D24" s="84" t="s">
        <v>544</v>
      </c>
      <c r="E24" s="84" t="s">
        <v>492</v>
      </c>
      <c r="F24" s="85">
        <v>0.6</v>
      </c>
      <c r="G24" s="57" t="s">
        <v>545</v>
      </c>
      <c r="H24" s="57" t="s">
        <v>546</v>
      </c>
      <c r="I24" s="57" t="s">
        <v>495</v>
      </c>
      <c r="J24" s="57"/>
      <c r="L24" s="87" t="e">
        <f>IF(#REF!=100%,C24,"")</f>
        <v>#REF!</v>
      </c>
      <c r="M24" s="86" t="e">
        <f t="shared" si="0"/>
        <v>#REF!</v>
      </c>
    </row>
    <row r="25" spans="1:13" s="86" customFormat="1" ht="30">
      <c r="A25" s="81">
        <f t="shared" si="1"/>
        <v>8</v>
      </c>
      <c r="B25" s="82" t="s">
        <v>549</v>
      </c>
      <c r="C25" s="83">
        <v>0.35</v>
      </c>
      <c r="D25" s="84" t="s">
        <v>544</v>
      </c>
      <c r="E25" s="84" t="s">
        <v>492</v>
      </c>
      <c r="F25" s="85">
        <v>0.6</v>
      </c>
      <c r="G25" s="57" t="s">
        <v>545</v>
      </c>
      <c r="H25" s="57" t="s">
        <v>546</v>
      </c>
      <c r="I25" s="57" t="s">
        <v>495</v>
      </c>
      <c r="J25" s="57"/>
      <c r="L25" s="87" t="e">
        <f>IF(#REF!=100%,C25,"")</f>
        <v>#REF!</v>
      </c>
      <c r="M25" s="86" t="e">
        <f t="shared" si="0"/>
        <v>#REF!</v>
      </c>
    </row>
    <row r="26" spans="1:13" s="86" customFormat="1" ht="30">
      <c r="A26" s="81">
        <f t="shared" si="1"/>
        <v>9</v>
      </c>
      <c r="B26" s="82" t="s">
        <v>550</v>
      </c>
      <c r="C26" s="83">
        <v>0.55000000000000004</v>
      </c>
      <c r="D26" s="84" t="s">
        <v>544</v>
      </c>
      <c r="E26" s="84" t="s">
        <v>492</v>
      </c>
      <c r="F26" s="85">
        <v>0.6</v>
      </c>
      <c r="G26" s="57" t="s">
        <v>545</v>
      </c>
      <c r="H26" s="57" t="s">
        <v>546</v>
      </c>
      <c r="I26" s="57" t="s">
        <v>495</v>
      </c>
      <c r="J26" s="57"/>
      <c r="L26" s="87" t="e">
        <f>IF(#REF!=100%,C26,"")</f>
        <v>#REF!</v>
      </c>
      <c r="M26" s="86" t="e">
        <f t="shared" si="0"/>
        <v>#REF!</v>
      </c>
    </row>
    <row r="27" spans="1:13" s="86" customFormat="1" ht="30">
      <c r="A27" s="81">
        <f t="shared" si="1"/>
        <v>10</v>
      </c>
      <c r="B27" s="82" t="s">
        <v>551</v>
      </c>
      <c r="C27" s="83">
        <v>0.55000000000000004</v>
      </c>
      <c r="D27" s="84" t="s">
        <v>544</v>
      </c>
      <c r="E27" s="84" t="s">
        <v>492</v>
      </c>
      <c r="F27" s="85">
        <v>0.6</v>
      </c>
      <c r="G27" s="57" t="s">
        <v>545</v>
      </c>
      <c r="H27" s="57" t="s">
        <v>546</v>
      </c>
      <c r="I27" s="57" t="s">
        <v>495</v>
      </c>
      <c r="J27" s="57"/>
      <c r="L27" s="87" t="e">
        <f>IF(#REF!=100%,C27,"")</f>
        <v>#REF!</v>
      </c>
      <c r="M27" s="86" t="e">
        <f t="shared" si="0"/>
        <v>#REF!</v>
      </c>
    </row>
    <row r="28" spans="1:13" s="86" customFormat="1" ht="15" customHeight="1">
      <c r="A28" s="100">
        <f t="shared" si="1"/>
        <v>11</v>
      </c>
      <c r="B28" s="82" t="s">
        <v>552</v>
      </c>
      <c r="C28" s="102">
        <v>1.395</v>
      </c>
      <c r="D28" s="103" t="s">
        <v>544</v>
      </c>
      <c r="E28" s="84" t="s">
        <v>492</v>
      </c>
      <c r="F28" s="105">
        <v>0.6</v>
      </c>
      <c r="G28" s="106" t="s">
        <v>545</v>
      </c>
      <c r="H28" s="57" t="s">
        <v>546</v>
      </c>
      <c r="I28" s="57" t="s">
        <v>495</v>
      </c>
      <c r="J28" s="110"/>
      <c r="L28" s="87" t="e">
        <f>IF(#REF!=100%,C28,"")</f>
        <v>#REF!</v>
      </c>
      <c r="M28" s="86" t="e">
        <f t="shared" si="0"/>
        <v>#REF!</v>
      </c>
    </row>
    <row r="29" spans="1:13" s="86" customFormat="1" ht="38.25">
      <c r="A29" s="81">
        <f t="shared" si="1"/>
        <v>12</v>
      </c>
      <c r="B29" s="82" t="s">
        <v>553</v>
      </c>
      <c r="C29" s="83">
        <v>1.83</v>
      </c>
      <c r="D29" s="84" t="s">
        <v>544</v>
      </c>
      <c r="E29" s="84" t="s">
        <v>492</v>
      </c>
      <c r="F29" s="85">
        <v>0.6</v>
      </c>
      <c r="G29" s="57" t="s">
        <v>545</v>
      </c>
      <c r="H29" s="108" t="s">
        <v>546</v>
      </c>
      <c r="I29" s="57" t="s">
        <v>495</v>
      </c>
      <c r="J29" s="57"/>
      <c r="L29" s="87" t="e">
        <f>IF(#REF!=100%,C29,"")</f>
        <v>#REF!</v>
      </c>
      <c r="M29" s="86" t="e">
        <f t="shared" si="0"/>
        <v>#REF!</v>
      </c>
    </row>
    <row r="30" spans="1:13" s="86" customFormat="1" ht="49.5" customHeight="1">
      <c r="A30" s="81">
        <f t="shared" si="1"/>
        <v>13</v>
      </c>
      <c r="B30" s="82" t="s">
        <v>554</v>
      </c>
      <c r="C30" s="77">
        <v>1.25</v>
      </c>
      <c r="D30" s="84" t="s">
        <v>530</v>
      </c>
      <c r="E30" s="84" t="s">
        <v>492</v>
      </c>
      <c r="F30" s="85">
        <v>0.6</v>
      </c>
      <c r="G30" s="57" t="s">
        <v>545</v>
      </c>
      <c r="H30" s="108" t="s">
        <v>546</v>
      </c>
      <c r="I30" s="99" t="s">
        <v>495</v>
      </c>
      <c r="J30" s="101"/>
      <c r="L30" s="87"/>
    </row>
    <row r="31" spans="1:13" s="86" customFormat="1" ht="30">
      <c r="A31" s="81">
        <f t="shared" si="1"/>
        <v>14</v>
      </c>
      <c r="B31" s="82" t="s">
        <v>559</v>
      </c>
      <c r="C31" s="95">
        <v>1.7</v>
      </c>
      <c r="D31" s="84" t="s">
        <v>530</v>
      </c>
      <c r="E31" s="84" t="s">
        <v>492</v>
      </c>
      <c r="F31" s="85">
        <v>0.6</v>
      </c>
      <c r="G31" s="57" t="s">
        <v>545</v>
      </c>
      <c r="H31" s="108" t="s">
        <v>546</v>
      </c>
      <c r="I31" s="99" t="s">
        <v>495</v>
      </c>
      <c r="J31" s="101"/>
      <c r="L31" s="87"/>
    </row>
    <row r="32" spans="1:13" s="86" customFormat="1" ht="30">
      <c r="A32" s="81">
        <f t="shared" si="1"/>
        <v>15</v>
      </c>
      <c r="B32" s="82" t="s">
        <v>513</v>
      </c>
      <c r="C32" s="96">
        <v>2.5</v>
      </c>
      <c r="D32" s="84" t="s">
        <v>511</v>
      </c>
      <c r="E32" s="84" t="s">
        <v>492</v>
      </c>
      <c r="F32" s="85">
        <v>0.65</v>
      </c>
      <c r="G32" s="57" t="s">
        <v>506</v>
      </c>
      <c r="H32" s="108" t="s">
        <v>507</v>
      </c>
      <c r="I32" s="57" t="s">
        <v>495</v>
      </c>
      <c r="J32" s="84" t="s">
        <v>496</v>
      </c>
      <c r="K32" s="86">
        <v>1</v>
      </c>
      <c r="L32" s="87" t="e">
        <f>IF(#REF!=100%,C32,"")</f>
        <v>#REF!</v>
      </c>
      <c r="M32" s="86" t="e">
        <f>IF(L32="","",1)</f>
        <v>#REF!</v>
      </c>
    </row>
    <row r="33" spans="1:13" s="86" customFormat="1" ht="30">
      <c r="A33" s="81">
        <f t="shared" si="1"/>
        <v>16</v>
      </c>
      <c r="B33" s="82" t="s">
        <v>516</v>
      </c>
      <c r="C33" s="90">
        <v>0.95</v>
      </c>
      <c r="D33" s="84" t="s">
        <v>511</v>
      </c>
      <c r="E33" s="84" t="s">
        <v>492</v>
      </c>
      <c r="F33" s="85">
        <v>0.65</v>
      </c>
      <c r="G33" s="57" t="s">
        <v>506</v>
      </c>
      <c r="H33" s="108" t="s">
        <v>507</v>
      </c>
      <c r="I33" s="57" t="s">
        <v>495</v>
      </c>
      <c r="J33" s="57"/>
      <c r="L33" s="87"/>
    </row>
    <row r="34" spans="1:13" s="86" customFormat="1" ht="45">
      <c r="A34" s="81">
        <f t="shared" si="1"/>
        <v>17</v>
      </c>
      <c r="B34" s="82" t="s">
        <v>534</v>
      </c>
      <c r="C34" s="95">
        <v>3</v>
      </c>
      <c r="D34" s="84" t="s">
        <v>511</v>
      </c>
      <c r="E34" s="84" t="s">
        <v>492</v>
      </c>
      <c r="F34" s="85">
        <v>0.65</v>
      </c>
      <c r="G34" s="57" t="s">
        <v>522</v>
      </c>
      <c r="H34" s="57" t="s">
        <v>523</v>
      </c>
      <c r="I34" s="57" t="s">
        <v>495</v>
      </c>
      <c r="J34" s="57"/>
      <c r="L34" s="87" t="e">
        <f>IF(#REF!=100%,C34,"")</f>
        <v>#REF!</v>
      </c>
      <c r="M34" s="86" t="e">
        <f t="shared" ref="M34:M46" si="2">IF(L34="","",1)</f>
        <v>#REF!</v>
      </c>
    </row>
    <row r="35" spans="1:13" s="86" customFormat="1" ht="30">
      <c r="A35" s="81">
        <f t="shared" si="1"/>
        <v>18</v>
      </c>
      <c r="B35" s="82" t="s">
        <v>543</v>
      </c>
      <c r="C35" s="83">
        <v>0.32400000000000001</v>
      </c>
      <c r="D35" s="84" t="s">
        <v>544</v>
      </c>
      <c r="E35" s="84" t="s">
        <v>492</v>
      </c>
      <c r="F35" s="85">
        <v>0.65</v>
      </c>
      <c r="G35" s="57" t="s">
        <v>545</v>
      </c>
      <c r="H35" s="57" t="s">
        <v>546</v>
      </c>
      <c r="I35" s="57" t="s">
        <v>495</v>
      </c>
      <c r="J35" s="57"/>
      <c r="K35" s="86">
        <v>1</v>
      </c>
      <c r="L35" s="87" t="e">
        <f>IF(#REF!=100%,C35,"")</f>
        <v>#REF!</v>
      </c>
      <c r="M35" s="86" t="e">
        <f t="shared" si="2"/>
        <v>#REF!</v>
      </c>
    </row>
    <row r="36" spans="1:13" s="86" customFormat="1" ht="30">
      <c r="A36" s="81">
        <f t="shared" si="1"/>
        <v>19</v>
      </c>
      <c r="B36" s="82" t="s">
        <v>562</v>
      </c>
      <c r="C36" s="90">
        <v>2.7</v>
      </c>
      <c r="D36" s="84" t="s">
        <v>530</v>
      </c>
      <c r="E36" s="84" t="s">
        <v>492</v>
      </c>
      <c r="F36" s="85">
        <v>0.65</v>
      </c>
      <c r="G36" s="57" t="s">
        <v>545</v>
      </c>
      <c r="H36" s="57" t="s">
        <v>546</v>
      </c>
      <c r="I36" s="57" t="s">
        <v>495</v>
      </c>
      <c r="J36" s="57"/>
      <c r="K36" s="86">
        <v>1</v>
      </c>
      <c r="L36" s="87" t="e">
        <f>IF(#REF!=100%,C36,"")</f>
        <v>#REF!</v>
      </c>
      <c r="M36" s="86" t="e">
        <f t="shared" si="2"/>
        <v>#REF!</v>
      </c>
    </row>
    <row r="37" spans="1:13" s="86" customFormat="1" ht="30">
      <c r="A37" s="81">
        <f t="shared" si="1"/>
        <v>20</v>
      </c>
      <c r="B37" s="82" t="s">
        <v>512</v>
      </c>
      <c r="C37" s="95">
        <v>3.1</v>
      </c>
      <c r="D37" s="84" t="s">
        <v>509</v>
      </c>
      <c r="E37" s="84" t="s">
        <v>492</v>
      </c>
      <c r="F37" s="85">
        <v>0.7</v>
      </c>
      <c r="G37" s="57" t="s">
        <v>506</v>
      </c>
      <c r="H37" s="57" t="s">
        <v>507</v>
      </c>
      <c r="I37" s="57" t="s">
        <v>495</v>
      </c>
      <c r="J37" s="84" t="s">
        <v>496</v>
      </c>
      <c r="K37" s="86">
        <v>1</v>
      </c>
      <c r="L37" s="87" t="e">
        <f>IF(#REF!=100%,C37,"")</f>
        <v>#REF!</v>
      </c>
      <c r="M37" s="86" t="e">
        <f t="shared" si="2"/>
        <v>#REF!</v>
      </c>
    </row>
    <row r="38" spans="1:13" s="86" customFormat="1" ht="30">
      <c r="A38" s="81">
        <f t="shared" si="1"/>
        <v>21</v>
      </c>
      <c r="B38" s="82" t="s">
        <v>508</v>
      </c>
      <c r="C38" s="94">
        <v>0.72699999999999998</v>
      </c>
      <c r="D38" s="84" t="s">
        <v>509</v>
      </c>
      <c r="E38" s="84" t="s">
        <v>492</v>
      </c>
      <c r="F38" s="85">
        <v>0.75</v>
      </c>
      <c r="G38" s="57" t="s">
        <v>506</v>
      </c>
      <c r="H38" s="57" t="s">
        <v>507</v>
      </c>
      <c r="I38" s="57" t="s">
        <v>495</v>
      </c>
      <c r="J38" s="57"/>
      <c r="L38" s="87" t="e">
        <f>IF(#REF!=100%,C38,"")</f>
        <v>#REF!</v>
      </c>
      <c r="M38" s="86" t="e">
        <f t="shared" si="2"/>
        <v>#REF!</v>
      </c>
    </row>
    <row r="39" spans="1:13" s="86" customFormat="1" ht="30">
      <c r="A39" s="81">
        <f t="shared" si="1"/>
        <v>22</v>
      </c>
      <c r="B39" s="91" t="s">
        <v>514</v>
      </c>
      <c r="C39" s="92">
        <v>3.5</v>
      </c>
      <c r="D39" s="84" t="s">
        <v>515</v>
      </c>
      <c r="E39" s="84" t="s">
        <v>492</v>
      </c>
      <c r="F39" s="85">
        <v>0.75</v>
      </c>
      <c r="G39" s="57" t="s">
        <v>506</v>
      </c>
      <c r="H39" s="57" t="s">
        <v>507</v>
      </c>
      <c r="I39" s="57" t="s">
        <v>495</v>
      </c>
      <c r="J39" s="57"/>
      <c r="L39" s="87" t="e">
        <f>IF(#REF!=100%,C39,"")</f>
        <v>#REF!</v>
      </c>
      <c r="M39" s="86" t="e">
        <f t="shared" si="2"/>
        <v>#REF!</v>
      </c>
    </row>
    <row r="40" spans="1:13" s="86" customFormat="1" ht="30">
      <c r="A40" s="81">
        <f t="shared" si="1"/>
        <v>23</v>
      </c>
      <c r="B40" s="82" t="s">
        <v>517</v>
      </c>
      <c r="C40" s="90">
        <v>0.68</v>
      </c>
      <c r="D40" s="84" t="s">
        <v>511</v>
      </c>
      <c r="E40" s="84" t="s">
        <v>492</v>
      </c>
      <c r="F40" s="85">
        <v>0.75</v>
      </c>
      <c r="G40" s="57" t="s">
        <v>506</v>
      </c>
      <c r="H40" s="57" t="s">
        <v>507</v>
      </c>
      <c r="I40" s="57" t="s">
        <v>495</v>
      </c>
      <c r="J40" s="57"/>
      <c r="L40" s="87" t="e">
        <f>IF(#REF!=100%,C40,"")</f>
        <v>#REF!</v>
      </c>
      <c r="M40" s="86" t="e">
        <f t="shared" si="2"/>
        <v>#REF!</v>
      </c>
    </row>
    <row r="41" spans="1:13" s="86" customFormat="1" ht="30">
      <c r="A41" s="81">
        <f t="shared" si="1"/>
        <v>24</v>
      </c>
      <c r="B41" s="82" t="s">
        <v>518</v>
      </c>
      <c r="C41" s="90">
        <v>0.65</v>
      </c>
      <c r="D41" s="84" t="s">
        <v>511</v>
      </c>
      <c r="E41" s="84" t="s">
        <v>492</v>
      </c>
      <c r="F41" s="85">
        <v>0.75</v>
      </c>
      <c r="G41" s="57" t="s">
        <v>506</v>
      </c>
      <c r="H41" s="57" t="s">
        <v>507</v>
      </c>
      <c r="I41" s="57" t="s">
        <v>495</v>
      </c>
      <c r="J41" s="57"/>
      <c r="K41" s="86">
        <v>1</v>
      </c>
      <c r="L41" s="87" t="e">
        <f>IF(#REF!=100%,C41,"")</f>
        <v>#REF!</v>
      </c>
      <c r="M41" s="86" t="e">
        <f t="shared" si="2"/>
        <v>#REF!</v>
      </c>
    </row>
    <row r="42" spans="1:13" s="86" customFormat="1" ht="30">
      <c r="A42" s="81">
        <f t="shared" si="1"/>
        <v>25</v>
      </c>
      <c r="B42" s="82" t="s">
        <v>519</v>
      </c>
      <c r="C42" s="94">
        <v>0.495</v>
      </c>
      <c r="D42" s="84" t="s">
        <v>509</v>
      </c>
      <c r="E42" s="84" t="s">
        <v>492</v>
      </c>
      <c r="F42" s="85">
        <v>0.75</v>
      </c>
      <c r="G42" s="57" t="s">
        <v>506</v>
      </c>
      <c r="H42" s="57" t="s">
        <v>507</v>
      </c>
      <c r="I42" s="57" t="s">
        <v>495</v>
      </c>
      <c r="J42" s="57"/>
      <c r="K42" s="86">
        <v>1</v>
      </c>
      <c r="L42" s="87" t="e">
        <f>IF(#REF!=100%,C42,"")</f>
        <v>#REF!</v>
      </c>
      <c r="M42" s="86" t="e">
        <f t="shared" si="2"/>
        <v>#REF!</v>
      </c>
    </row>
    <row r="43" spans="1:13" s="86" customFormat="1" ht="45">
      <c r="A43" s="100">
        <f t="shared" si="1"/>
        <v>26</v>
      </c>
      <c r="B43" s="82" t="s">
        <v>526</v>
      </c>
      <c r="C43" s="95">
        <v>0.38</v>
      </c>
      <c r="D43" s="84" t="s">
        <v>509</v>
      </c>
      <c r="E43" s="84" t="s">
        <v>492</v>
      </c>
      <c r="F43" s="85">
        <v>0.75</v>
      </c>
      <c r="G43" s="54" t="s">
        <v>522</v>
      </c>
      <c r="H43" s="54" t="s">
        <v>523</v>
      </c>
      <c r="I43" s="57" t="s">
        <v>495</v>
      </c>
      <c r="J43" s="109"/>
      <c r="L43" s="87" t="e">
        <f>IF(#REF!=100%,C43,"")</f>
        <v>#REF!</v>
      </c>
      <c r="M43" s="86" t="e">
        <f t="shared" si="2"/>
        <v>#REF!</v>
      </c>
    </row>
    <row r="44" spans="1:13" s="86" customFormat="1" ht="45">
      <c r="A44" s="100">
        <f t="shared" si="1"/>
        <v>27</v>
      </c>
      <c r="B44" s="82" t="s">
        <v>527</v>
      </c>
      <c r="C44" s="95">
        <v>1.9</v>
      </c>
      <c r="D44" s="84" t="s">
        <v>509</v>
      </c>
      <c r="E44" s="84" t="s">
        <v>492</v>
      </c>
      <c r="F44" s="85">
        <v>0.75</v>
      </c>
      <c r="G44" s="54" t="s">
        <v>522</v>
      </c>
      <c r="H44" s="54" t="s">
        <v>523</v>
      </c>
      <c r="I44" s="57" t="s">
        <v>495</v>
      </c>
      <c r="J44" s="109"/>
      <c r="L44" s="87" t="e">
        <f>IF(#REF!=100%,C44,"")</f>
        <v>#REF!</v>
      </c>
      <c r="M44" s="86" t="e">
        <f t="shared" si="2"/>
        <v>#REF!</v>
      </c>
    </row>
    <row r="45" spans="1:13" s="86" customFormat="1" ht="45" customHeight="1">
      <c r="A45" s="81">
        <f t="shared" si="1"/>
        <v>28</v>
      </c>
      <c r="B45" s="82" t="s">
        <v>533</v>
      </c>
      <c r="C45" s="95">
        <v>3.8</v>
      </c>
      <c r="D45" s="84" t="s">
        <v>530</v>
      </c>
      <c r="E45" s="84" t="s">
        <v>492</v>
      </c>
      <c r="F45" s="85">
        <v>0.75</v>
      </c>
      <c r="G45" s="57" t="s">
        <v>522</v>
      </c>
      <c r="H45" s="57" t="s">
        <v>523</v>
      </c>
      <c r="I45" s="57" t="s">
        <v>495</v>
      </c>
      <c r="J45" s="57"/>
      <c r="L45" s="87" t="e">
        <f>IF(#REF!=100%,C45,"")</f>
        <v>#REF!</v>
      </c>
      <c r="M45" s="86" t="e">
        <f t="shared" si="2"/>
        <v>#REF!</v>
      </c>
    </row>
    <row r="46" spans="1:13" s="86" customFormat="1" ht="45">
      <c r="A46" s="81">
        <f t="shared" si="1"/>
        <v>29</v>
      </c>
      <c r="B46" s="82" t="s">
        <v>538</v>
      </c>
      <c r="C46" s="95">
        <v>4.2</v>
      </c>
      <c r="D46" s="84" t="s">
        <v>511</v>
      </c>
      <c r="E46" s="84" t="s">
        <v>492</v>
      </c>
      <c r="F46" s="85">
        <v>0.75</v>
      </c>
      <c r="G46" s="57" t="s">
        <v>522</v>
      </c>
      <c r="H46" s="57" t="s">
        <v>523</v>
      </c>
      <c r="I46" s="57" t="s">
        <v>495</v>
      </c>
      <c r="J46" s="57" t="s">
        <v>539</v>
      </c>
      <c r="L46" s="87" t="e">
        <f>IF(#REF!=100%,C46,"")</f>
        <v>#REF!</v>
      </c>
      <c r="M46" s="86" t="e">
        <f t="shared" si="2"/>
        <v>#REF!</v>
      </c>
    </row>
    <row r="47" spans="1:13" s="86" customFormat="1" ht="45">
      <c r="A47" s="81">
        <f t="shared" si="1"/>
        <v>30</v>
      </c>
      <c r="B47" s="82" t="s">
        <v>540</v>
      </c>
      <c r="C47" s="95">
        <v>5.4</v>
      </c>
      <c r="D47" s="84" t="s">
        <v>511</v>
      </c>
      <c r="E47" s="84" t="s">
        <v>492</v>
      </c>
      <c r="F47" s="85">
        <v>0.75</v>
      </c>
      <c r="G47" s="57" t="s">
        <v>522</v>
      </c>
      <c r="H47" s="57" t="s">
        <v>523</v>
      </c>
      <c r="I47" s="57" t="s">
        <v>495</v>
      </c>
      <c r="J47" s="84"/>
      <c r="L47" s="87"/>
    </row>
    <row r="48" spans="1:13" s="86" customFormat="1" ht="30">
      <c r="A48" s="81">
        <f t="shared" si="1"/>
        <v>31</v>
      </c>
      <c r="B48" s="82" t="s">
        <v>555</v>
      </c>
      <c r="C48" s="90">
        <v>2</v>
      </c>
      <c r="D48" s="84" t="s">
        <v>511</v>
      </c>
      <c r="E48" s="84" t="s">
        <v>492</v>
      </c>
      <c r="F48" s="85">
        <v>0.75</v>
      </c>
      <c r="G48" s="57" t="s">
        <v>545</v>
      </c>
      <c r="H48" s="57" t="s">
        <v>546</v>
      </c>
      <c r="I48" s="99" t="s">
        <v>495</v>
      </c>
      <c r="J48" s="101"/>
      <c r="L48" s="87"/>
    </row>
    <row r="49" spans="1:13" s="86" customFormat="1" ht="15">
      <c r="A49" s="81"/>
      <c r="B49" s="82"/>
      <c r="C49" s="113">
        <f>SUM(C18:C48)</f>
        <v>60.420999999999999</v>
      </c>
      <c r="D49" s="84"/>
      <c r="E49" s="84"/>
      <c r="F49" s="85"/>
      <c r="G49" s="57"/>
      <c r="H49" s="57"/>
      <c r="I49" s="99"/>
      <c r="J49" s="101"/>
      <c r="L49" s="87"/>
    </row>
    <row r="50" spans="1:13" s="86" customFormat="1" ht="15">
      <c r="A50" s="126" t="s">
        <v>228</v>
      </c>
      <c r="B50" s="127"/>
      <c r="C50" s="127"/>
      <c r="D50" s="127"/>
      <c r="E50" s="127"/>
      <c r="F50" s="127"/>
      <c r="G50" s="127"/>
      <c r="H50" s="127"/>
      <c r="I50" s="128"/>
      <c r="J50" s="101"/>
      <c r="L50" s="87"/>
    </row>
    <row r="51" spans="1:13" s="86" customFormat="1" ht="30">
      <c r="A51" s="81">
        <v>1</v>
      </c>
      <c r="B51" s="91" t="s">
        <v>504</v>
      </c>
      <c r="C51" s="92">
        <v>3.35</v>
      </c>
      <c r="D51" s="84" t="s">
        <v>505</v>
      </c>
      <c r="E51" s="84" t="s">
        <v>492</v>
      </c>
      <c r="F51" s="85">
        <v>0.85</v>
      </c>
      <c r="G51" s="93" t="s">
        <v>506</v>
      </c>
      <c r="H51" s="93" t="s">
        <v>507</v>
      </c>
      <c r="I51" s="93" t="s">
        <v>495</v>
      </c>
      <c r="J51" s="57"/>
      <c r="L51" s="87" t="e">
        <f>IF(#REF!=100%,C51,"")</f>
        <v>#REF!</v>
      </c>
      <c r="M51" s="86" t="e">
        <f>IF(L51="","",1)</f>
        <v>#REF!</v>
      </c>
    </row>
    <row r="52" spans="1:13" s="86" customFormat="1" ht="45">
      <c r="A52" s="81">
        <f>A51+1</f>
        <v>2</v>
      </c>
      <c r="B52" s="82" t="s">
        <v>541</v>
      </c>
      <c r="C52" s="95">
        <v>5.4</v>
      </c>
      <c r="D52" s="84" t="s">
        <v>542</v>
      </c>
      <c r="E52" s="84" t="s">
        <v>492</v>
      </c>
      <c r="F52" s="85">
        <v>0.85</v>
      </c>
      <c r="G52" s="57" t="s">
        <v>522</v>
      </c>
      <c r="H52" s="57" t="s">
        <v>523</v>
      </c>
      <c r="I52" s="57" t="s">
        <v>495</v>
      </c>
      <c r="J52" s="84"/>
      <c r="L52" s="87"/>
    </row>
    <row r="53" spans="1:13" s="86" customFormat="1" ht="45">
      <c r="A53" s="89">
        <f>A52+1</f>
        <v>3</v>
      </c>
      <c r="B53" s="82" t="s">
        <v>563</v>
      </c>
      <c r="C53" s="90">
        <v>18.5</v>
      </c>
      <c r="D53" s="84" t="s">
        <v>564</v>
      </c>
      <c r="E53" s="84" t="s">
        <v>492</v>
      </c>
      <c r="F53" s="85">
        <v>0.85</v>
      </c>
      <c r="G53" s="57" t="s">
        <v>522</v>
      </c>
      <c r="H53" s="57" t="s">
        <v>565</v>
      </c>
      <c r="I53" s="57" t="s">
        <v>495</v>
      </c>
      <c r="J53" s="57"/>
      <c r="L53" s="87" t="e">
        <f>IF(#REF!=100%,C53,"")</f>
        <v>#REF!</v>
      </c>
      <c r="M53" s="86" t="e">
        <f t="shared" ref="M53:M61" si="3">IF(L53="","",1)</f>
        <v>#REF!</v>
      </c>
    </row>
    <row r="54" spans="1:13" s="86" customFormat="1" ht="45">
      <c r="A54" s="81">
        <v>4</v>
      </c>
      <c r="B54" s="82" t="s">
        <v>566</v>
      </c>
      <c r="C54" s="90">
        <v>9.3000000000000007</v>
      </c>
      <c r="D54" s="84" t="s">
        <v>564</v>
      </c>
      <c r="E54" s="84" t="s">
        <v>492</v>
      </c>
      <c r="F54" s="85">
        <v>0.85</v>
      </c>
      <c r="G54" s="57" t="s">
        <v>522</v>
      </c>
      <c r="H54" s="57" t="s">
        <v>565</v>
      </c>
      <c r="I54" s="57" t="s">
        <v>495</v>
      </c>
      <c r="J54" s="57"/>
      <c r="L54" s="87" t="e">
        <f>IF(#REF!=100%,C54,"")</f>
        <v>#REF!</v>
      </c>
      <c r="M54" s="86" t="e">
        <f t="shared" si="3"/>
        <v>#REF!</v>
      </c>
    </row>
    <row r="55" spans="1:13" s="86" customFormat="1" ht="45">
      <c r="A55" s="81">
        <f t="shared" ref="A55:A56" si="4">A54+1</f>
        <v>5</v>
      </c>
      <c r="B55" s="82" t="s">
        <v>567</v>
      </c>
      <c r="C55" s="90">
        <v>8</v>
      </c>
      <c r="D55" s="84" t="s">
        <v>564</v>
      </c>
      <c r="E55" s="84" t="s">
        <v>492</v>
      </c>
      <c r="F55" s="85">
        <v>0.85</v>
      </c>
      <c r="G55" s="57" t="s">
        <v>522</v>
      </c>
      <c r="H55" s="57" t="s">
        <v>565</v>
      </c>
      <c r="I55" s="57" t="s">
        <v>495</v>
      </c>
      <c r="J55" s="57"/>
      <c r="L55" s="87" t="e">
        <f>IF(#REF!=100%,C55,"")</f>
        <v>#REF!</v>
      </c>
      <c r="M55" s="86" t="e">
        <f t="shared" si="3"/>
        <v>#REF!</v>
      </c>
    </row>
    <row r="56" spans="1:13" s="86" customFormat="1" ht="51">
      <c r="A56" s="89">
        <f t="shared" si="4"/>
        <v>6</v>
      </c>
      <c r="B56" s="82" t="s">
        <v>490</v>
      </c>
      <c r="C56" s="83">
        <v>1.1020000000000001</v>
      </c>
      <c r="D56" s="84" t="s">
        <v>491</v>
      </c>
      <c r="E56" s="84" t="s">
        <v>492</v>
      </c>
      <c r="F56" s="85">
        <v>0.9</v>
      </c>
      <c r="G56" s="57" t="s">
        <v>493</v>
      </c>
      <c r="H56" s="57" t="s">
        <v>494</v>
      </c>
      <c r="I56" s="57" t="s">
        <v>495</v>
      </c>
      <c r="J56" s="84" t="s">
        <v>496</v>
      </c>
      <c r="K56" s="86">
        <v>1</v>
      </c>
      <c r="L56" s="87" t="e">
        <f>IF(#REF!=100%,C56,"")</f>
        <v>#REF!</v>
      </c>
      <c r="M56" s="86" t="e">
        <f t="shared" si="3"/>
        <v>#REF!</v>
      </c>
    </row>
    <row r="57" spans="1:13" s="86" customFormat="1" ht="38.25">
      <c r="A57" s="81">
        <v>7</v>
      </c>
      <c r="B57" s="82" t="s">
        <v>497</v>
      </c>
      <c r="C57" s="83">
        <v>0.45</v>
      </c>
      <c r="D57" s="84" t="s">
        <v>491</v>
      </c>
      <c r="E57" s="84" t="s">
        <v>492</v>
      </c>
      <c r="F57" s="85">
        <v>0.9</v>
      </c>
      <c r="G57" s="57" t="s">
        <v>493</v>
      </c>
      <c r="H57" s="57" t="s">
        <v>494</v>
      </c>
      <c r="I57" s="57" t="s">
        <v>495</v>
      </c>
      <c r="J57" s="84" t="s">
        <v>496</v>
      </c>
      <c r="K57" s="86">
        <v>1</v>
      </c>
      <c r="L57" s="87" t="e">
        <f>IF(#REF!=100%,C57,"")</f>
        <v>#REF!</v>
      </c>
      <c r="M57" s="86" t="e">
        <f t="shared" si="3"/>
        <v>#REF!</v>
      </c>
    </row>
    <row r="58" spans="1:13" s="86" customFormat="1" ht="30">
      <c r="A58" s="81">
        <f t="shared" ref="A58:A59" si="5">A57+1</f>
        <v>8</v>
      </c>
      <c r="B58" s="82" t="s">
        <v>498</v>
      </c>
      <c r="C58" s="83">
        <v>0.89</v>
      </c>
      <c r="D58" s="84" t="s">
        <v>491</v>
      </c>
      <c r="E58" s="84" t="s">
        <v>492</v>
      </c>
      <c r="F58" s="85">
        <v>0.9</v>
      </c>
      <c r="G58" s="57" t="s">
        <v>493</v>
      </c>
      <c r="H58" s="57" t="s">
        <v>494</v>
      </c>
      <c r="I58" s="57" t="s">
        <v>495</v>
      </c>
      <c r="J58" s="57"/>
      <c r="L58" s="87" t="e">
        <f>IF(#REF!=100%,C58,"")</f>
        <v>#REF!</v>
      </c>
      <c r="M58" s="86" t="e">
        <f t="shared" si="3"/>
        <v>#REF!</v>
      </c>
    </row>
    <row r="59" spans="1:13" s="86" customFormat="1" ht="38.25">
      <c r="A59" s="89">
        <f t="shared" si="5"/>
        <v>9</v>
      </c>
      <c r="B59" s="82" t="s">
        <v>499</v>
      </c>
      <c r="C59" s="83">
        <v>1.55</v>
      </c>
      <c r="D59" s="84" t="s">
        <v>491</v>
      </c>
      <c r="E59" s="84" t="s">
        <v>492</v>
      </c>
      <c r="F59" s="85">
        <v>0.9</v>
      </c>
      <c r="G59" s="57" t="s">
        <v>493</v>
      </c>
      <c r="H59" s="57" t="s">
        <v>494</v>
      </c>
      <c r="I59" s="57" t="s">
        <v>495</v>
      </c>
      <c r="J59" s="57"/>
      <c r="L59" s="87" t="e">
        <f>IF(#REF!=100%,C59,"")</f>
        <v>#REF!</v>
      </c>
      <c r="M59" s="86" t="e">
        <f t="shared" si="3"/>
        <v>#REF!</v>
      </c>
    </row>
    <row r="60" spans="1:13" s="86" customFormat="1" ht="30">
      <c r="A60" s="81">
        <v>10</v>
      </c>
      <c r="B60" s="82" t="s">
        <v>500</v>
      </c>
      <c r="C60" s="83">
        <v>1.4</v>
      </c>
      <c r="D60" s="84" t="s">
        <v>491</v>
      </c>
      <c r="E60" s="84" t="s">
        <v>492</v>
      </c>
      <c r="F60" s="85">
        <v>0.9</v>
      </c>
      <c r="G60" s="57" t="s">
        <v>493</v>
      </c>
      <c r="H60" s="57" t="s">
        <v>494</v>
      </c>
      <c r="I60" s="57" t="s">
        <v>495</v>
      </c>
      <c r="J60" s="57"/>
      <c r="L60" s="87" t="e">
        <f>IF(#REF!=100%,C60,"")</f>
        <v>#REF!</v>
      </c>
      <c r="M60" s="86" t="e">
        <f t="shared" si="3"/>
        <v>#REF!</v>
      </c>
    </row>
    <row r="61" spans="1:13" s="86" customFormat="1" ht="38.25">
      <c r="A61" s="81">
        <v>11</v>
      </c>
      <c r="B61" s="82" t="s">
        <v>501</v>
      </c>
      <c r="C61" s="83">
        <v>0.4</v>
      </c>
      <c r="D61" s="84" t="s">
        <v>491</v>
      </c>
      <c r="E61" s="84" t="s">
        <v>492</v>
      </c>
      <c r="F61" s="85">
        <v>0.9</v>
      </c>
      <c r="G61" s="57" t="s">
        <v>493</v>
      </c>
      <c r="H61" s="57" t="s">
        <v>494</v>
      </c>
      <c r="I61" s="57" t="s">
        <v>495</v>
      </c>
      <c r="J61" s="57"/>
      <c r="L61" s="87" t="e">
        <f>IF(#REF!=100%,C61,"")</f>
        <v>#REF!</v>
      </c>
      <c r="M61" s="86" t="e">
        <f t="shared" si="3"/>
        <v>#REF!</v>
      </c>
    </row>
    <row r="62" spans="1:13" s="86" customFormat="1" ht="30">
      <c r="A62" s="89">
        <v>12</v>
      </c>
      <c r="B62" s="82" t="s">
        <v>502</v>
      </c>
      <c r="C62" s="83">
        <v>0.7</v>
      </c>
      <c r="D62" s="84" t="s">
        <v>491</v>
      </c>
      <c r="E62" s="84" t="s">
        <v>492</v>
      </c>
      <c r="F62" s="85">
        <v>0.9</v>
      </c>
      <c r="G62" s="57" t="s">
        <v>493</v>
      </c>
      <c r="H62" s="57" t="s">
        <v>494</v>
      </c>
      <c r="I62" s="57" t="s">
        <v>495</v>
      </c>
      <c r="J62" s="57"/>
      <c r="L62" s="87"/>
    </row>
    <row r="63" spans="1:13" s="86" customFormat="1" ht="30">
      <c r="A63" s="81">
        <v>13</v>
      </c>
      <c r="B63" s="82" t="s">
        <v>503</v>
      </c>
      <c r="C63" s="90">
        <v>0.55000000000000004</v>
      </c>
      <c r="D63" s="84" t="s">
        <v>491</v>
      </c>
      <c r="E63" s="84" t="s">
        <v>492</v>
      </c>
      <c r="F63" s="85">
        <v>0.9</v>
      </c>
      <c r="G63" s="57" t="s">
        <v>493</v>
      </c>
      <c r="H63" s="57" t="s">
        <v>494</v>
      </c>
      <c r="I63" s="57" t="s">
        <v>495</v>
      </c>
      <c r="J63" s="57"/>
      <c r="L63" s="87"/>
    </row>
    <row r="64" spans="1:13" s="86" customFormat="1" ht="45" customHeight="1">
      <c r="A64" s="81">
        <v>14</v>
      </c>
      <c r="B64" s="82" t="s">
        <v>532</v>
      </c>
      <c r="C64" s="95">
        <v>2.9</v>
      </c>
      <c r="D64" s="84" t="s">
        <v>530</v>
      </c>
      <c r="E64" s="84" t="s">
        <v>492</v>
      </c>
      <c r="F64" s="85">
        <v>0.9</v>
      </c>
      <c r="G64" s="57" t="s">
        <v>522</v>
      </c>
      <c r="H64" s="57" t="s">
        <v>523</v>
      </c>
      <c r="I64" s="57" t="s">
        <v>495</v>
      </c>
      <c r="J64" s="57"/>
      <c r="L64" s="87" t="e">
        <f>IF(#REF!=100%,C64,"")</f>
        <v>#REF!</v>
      </c>
      <c r="M64" s="86" t="e">
        <f>IF(L64="","",1)</f>
        <v>#REF!</v>
      </c>
    </row>
    <row r="65" spans="1:13" s="86" customFormat="1" ht="15">
      <c r="A65" s="89"/>
      <c r="B65" s="97"/>
      <c r="C65" s="114">
        <f>SUM(C51:C64)</f>
        <v>54.49199999999999</v>
      </c>
      <c r="D65" s="104"/>
      <c r="E65" s="93"/>
      <c r="F65" s="93"/>
      <c r="G65" s="107"/>
      <c r="H65" s="98"/>
      <c r="I65" s="99"/>
      <c r="J65" s="111"/>
      <c r="L65" s="87" t="e">
        <f>IF(#REF!=100%,C65,"")</f>
        <v>#REF!</v>
      </c>
      <c r="M65" s="86" t="e">
        <f>IF(L65="","",1)</f>
        <v>#REF!</v>
      </c>
    </row>
    <row r="66" spans="1:13" s="59" customFormat="1" ht="15">
      <c r="A66" s="38"/>
      <c r="B66" s="39"/>
      <c r="C66" s="67">
        <f>SUM(C65,C49,C16)</f>
        <v>142.863</v>
      </c>
      <c r="D66" s="54"/>
      <c r="E66" s="57"/>
      <c r="F66" s="58"/>
      <c r="G66" s="57"/>
      <c r="H66" s="57"/>
      <c r="I66" s="57"/>
    </row>
    <row r="67" spans="1:13">
      <c r="A67" s="68"/>
      <c r="B67" s="4"/>
      <c r="C67" s="69"/>
      <c r="D67" s="4"/>
      <c r="E67" s="4"/>
      <c r="F67" s="4"/>
      <c r="G67" s="4"/>
      <c r="H67" s="4"/>
      <c r="I67" s="4"/>
    </row>
  </sheetData>
  <sortState ref="A1:M224">
    <sortCondition ref="F1"/>
  </sortState>
  <mergeCells count="6">
    <mergeCell ref="A5:I5"/>
    <mergeCell ref="A17:I17"/>
    <mergeCell ref="A50:I50"/>
    <mergeCell ref="A1:I1"/>
    <mergeCell ref="A3:I3"/>
    <mergeCell ref="A4:I4"/>
  </mergeCells>
  <pageMargins left="0.59055118110236227" right="0.15748031496062992" top="0.27559055118110237" bottom="0.19685039370078741" header="0.23622047244094491" footer="0.15748031496062992"/>
  <pageSetup paperSize="9" scale="82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view="pageBreakPreview" topLeftCell="A223" zoomScaleNormal="85" zoomScaleSheetLayoutView="100" workbookViewId="0">
      <selection activeCell="A150" sqref="A150:XFD150"/>
    </sheetView>
  </sheetViews>
  <sheetFormatPr defaultRowHeight="16.5"/>
  <cols>
    <col min="1" max="1" width="9" style="26" bestFit="1" customWidth="1"/>
    <col min="2" max="2" width="36.42578125" style="2" customWidth="1"/>
    <col min="3" max="3" width="11.7109375" style="2" customWidth="1"/>
    <col min="4" max="4" width="12.7109375" style="2" bestFit="1" customWidth="1"/>
    <col min="5" max="5" width="16.28515625" style="2" customWidth="1"/>
    <col min="6" max="6" width="17.42578125" style="2" customWidth="1"/>
    <col min="7" max="7" width="21.28515625" style="2" customWidth="1"/>
    <col min="8" max="8" width="23.28515625" style="2" customWidth="1"/>
    <col min="9" max="9" width="21.140625" style="2" customWidth="1"/>
    <col min="10" max="10" width="11" style="2" hidden="1" customWidth="1"/>
    <col min="11" max="16384" width="9.140625" style="2"/>
  </cols>
  <sheetData>
    <row r="1" spans="1:10" ht="18.75">
      <c r="A1" s="129" t="s">
        <v>486</v>
      </c>
      <c r="B1" s="129"/>
      <c r="C1" s="129"/>
      <c r="D1" s="129"/>
      <c r="E1" s="129"/>
      <c r="F1" s="129"/>
      <c r="G1" s="129"/>
      <c r="H1" s="129"/>
      <c r="I1" s="129"/>
    </row>
    <row r="2" spans="1:10" ht="63">
      <c r="A2" s="2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5</v>
      </c>
      <c r="H2" s="3" t="s">
        <v>6</v>
      </c>
      <c r="I2" s="3" t="s">
        <v>7</v>
      </c>
      <c r="J2" s="3" t="s">
        <v>109</v>
      </c>
    </row>
    <row r="3" spans="1:10">
      <c r="A3" s="123" t="s">
        <v>471</v>
      </c>
      <c r="B3" s="138"/>
      <c r="C3" s="138"/>
      <c r="D3" s="138"/>
      <c r="E3" s="138"/>
      <c r="F3" s="138"/>
      <c r="G3" s="138"/>
      <c r="H3" s="138"/>
      <c r="I3" s="139"/>
      <c r="J3" s="35"/>
    </row>
    <row r="4" spans="1:10" s="37" customFormat="1" ht="45">
      <c r="A4" s="61">
        <v>1</v>
      </c>
      <c r="B4" s="39" t="s">
        <v>368</v>
      </c>
      <c r="C4" s="62">
        <v>0.32500000000000001</v>
      </c>
      <c r="D4" s="54" t="s">
        <v>363</v>
      </c>
      <c r="E4" s="54" t="s">
        <v>364</v>
      </c>
      <c r="F4" s="71">
        <v>0.05</v>
      </c>
      <c r="G4" s="54" t="s">
        <v>365</v>
      </c>
      <c r="H4" s="54" t="s">
        <v>366</v>
      </c>
      <c r="I4" s="54" t="s">
        <v>322</v>
      </c>
      <c r="J4" s="59"/>
    </row>
    <row r="5" spans="1:10" s="37" customFormat="1" ht="45">
      <c r="A5" s="54">
        <v>2</v>
      </c>
      <c r="B5" s="39" t="s">
        <v>369</v>
      </c>
      <c r="C5" s="62">
        <v>0.32500000000000001</v>
      </c>
      <c r="D5" s="54" t="s">
        <v>363</v>
      </c>
      <c r="E5" s="54" t="s">
        <v>364</v>
      </c>
      <c r="F5" s="71">
        <v>0.05</v>
      </c>
      <c r="G5" s="54" t="s">
        <v>365</v>
      </c>
      <c r="H5" s="54" t="s">
        <v>366</v>
      </c>
      <c r="I5" s="54" t="s">
        <v>322</v>
      </c>
      <c r="J5" s="59"/>
    </row>
    <row r="6" spans="1:10" s="37" customFormat="1" ht="45">
      <c r="A6" s="54">
        <v>3</v>
      </c>
      <c r="B6" s="39" t="s">
        <v>417</v>
      </c>
      <c r="C6" s="62">
        <v>0.39600000000000002</v>
      </c>
      <c r="D6" s="54" t="s">
        <v>363</v>
      </c>
      <c r="E6" s="54" t="s">
        <v>364</v>
      </c>
      <c r="F6" s="70">
        <v>0.05</v>
      </c>
      <c r="G6" s="54" t="s">
        <v>415</v>
      </c>
      <c r="H6" s="54" t="s">
        <v>366</v>
      </c>
      <c r="I6" s="54" t="s">
        <v>322</v>
      </c>
      <c r="J6" s="59"/>
    </row>
    <row r="7" spans="1:10" s="37" customFormat="1" ht="45">
      <c r="A7" s="61">
        <v>4</v>
      </c>
      <c r="B7" s="39" t="s">
        <v>418</v>
      </c>
      <c r="C7" s="62">
        <v>0.29599999999999999</v>
      </c>
      <c r="D7" s="54" t="s">
        <v>363</v>
      </c>
      <c r="E7" s="54" t="s">
        <v>364</v>
      </c>
      <c r="F7" s="70">
        <v>0.05</v>
      </c>
      <c r="G7" s="54" t="s">
        <v>415</v>
      </c>
      <c r="H7" s="54" t="s">
        <v>366</v>
      </c>
      <c r="I7" s="54" t="s">
        <v>322</v>
      </c>
      <c r="J7" s="59"/>
    </row>
    <row r="8" spans="1:10" s="37" customFormat="1" ht="45">
      <c r="A8" s="54">
        <v>5</v>
      </c>
      <c r="B8" s="39" t="s">
        <v>419</v>
      </c>
      <c r="C8" s="62">
        <v>0.32100000000000001</v>
      </c>
      <c r="D8" s="54" t="s">
        <v>363</v>
      </c>
      <c r="E8" s="54" t="s">
        <v>364</v>
      </c>
      <c r="F8" s="70">
        <v>0.05</v>
      </c>
      <c r="G8" s="54" t="s">
        <v>415</v>
      </c>
      <c r="H8" s="54" t="s">
        <v>366</v>
      </c>
      <c r="I8" s="54" t="s">
        <v>322</v>
      </c>
      <c r="J8" s="59"/>
    </row>
    <row r="9" spans="1:10" s="37" customFormat="1" ht="45">
      <c r="A9" s="54">
        <v>6</v>
      </c>
      <c r="B9" s="39" t="s">
        <v>420</v>
      </c>
      <c r="C9" s="62">
        <v>0.17199999999999999</v>
      </c>
      <c r="D9" s="54" t="s">
        <v>363</v>
      </c>
      <c r="E9" s="54" t="s">
        <v>364</v>
      </c>
      <c r="F9" s="70">
        <v>0.05</v>
      </c>
      <c r="G9" s="54" t="s">
        <v>415</v>
      </c>
      <c r="H9" s="54" t="s">
        <v>366</v>
      </c>
      <c r="I9" s="54" t="s">
        <v>322</v>
      </c>
      <c r="J9" s="59"/>
    </row>
    <row r="10" spans="1:10" s="37" customFormat="1" ht="45">
      <c r="A10" s="61">
        <v>7</v>
      </c>
      <c r="B10" s="39" t="s">
        <v>422</v>
      </c>
      <c r="C10" s="62">
        <v>0.73</v>
      </c>
      <c r="D10" s="54" t="s">
        <v>363</v>
      </c>
      <c r="E10" s="54" t="s">
        <v>364</v>
      </c>
      <c r="F10" s="70">
        <v>0.05</v>
      </c>
      <c r="G10" s="54" t="s">
        <v>415</v>
      </c>
      <c r="H10" s="54" t="s">
        <v>366</v>
      </c>
      <c r="I10" s="54" t="s">
        <v>322</v>
      </c>
      <c r="J10" s="59"/>
    </row>
    <row r="11" spans="1:10" s="37" customFormat="1" ht="45">
      <c r="A11" s="54">
        <v>8</v>
      </c>
      <c r="B11" s="39" t="s">
        <v>423</v>
      </c>
      <c r="C11" s="62">
        <v>1.05</v>
      </c>
      <c r="D11" s="54" t="s">
        <v>363</v>
      </c>
      <c r="E11" s="54" t="s">
        <v>364</v>
      </c>
      <c r="F11" s="70">
        <v>0.05</v>
      </c>
      <c r="G11" s="54" t="s">
        <v>415</v>
      </c>
      <c r="H11" s="54" t="s">
        <v>366</v>
      </c>
      <c r="I11" s="54" t="s">
        <v>322</v>
      </c>
      <c r="J11" s="59"/>
    </row>
    <row r="12" spans="1:10" s="37" customFormat="1" ht="45">
      <c r="A12" s="54">
        <v>9</v>
      </c>
      <c r="B12" s="39" t="s">
        <v>424</v>
      </c>
      <c r="C12" s="62">
        <v>0.55000000000000004</v>
      </c>
      <c r="D12" s="54" t="s">
        <v>363</v>
      </c>
      <c r="E12" s="54" t="s">
        <v>364</v>
      </c>
      <c r="F12" s="70">
        <v>0.05</v>
      </c>
      <c r="G12" s="54" t="s">
        <v>415</v>
      </c>
      <c r="H12" s="54" t="s">
        <v>366</v>
      </c>
      <c r="I12" s="54" t="s">
        <v>322</v>
      </c>
      <c r="J12" s="59"/>
    </row>
    <row r="13" spans="1:10" s="37" customFormat="1" ht="45">
      <c r="A13" s="61">
        <v>10</v>
      </c>
      <c r="B13" s="39" t="s">
        <v>425</v>
      </c>
      <c r="C13" s="62">
        <v>1.68</v>
      </c>
      <c r="D13" s="54" t="s">
        <v>363</v>
      </c>
      <c r="E13" s="54" t="s">
        <v>364</v>
      </c>
      <c r="F13" s="71">
        <v>0.05</v>
      </c>
      <c r="G13" s="54" t="s">
        <v>415</v>
      </c>
      <c r="H13" s="54" t="s">
        <v>366</v>
      </c>
      <c r="I13" s="54" t="s">
        <v>322</v>
      </c>
      <c r="J13" s="59"/>
    </row>
    <row r="14" spans="1:10" s="37" customFormat="1" ht="30">
      <c r="A14" s="54">
        <v>11</v>
      </c>
      <c r="B14" s="39" t="s">
        <v>433</v>
      </c>
      <c r="C14" s="62">
        <v>1</v>
      </c>
      <c r="D14" s="54" t="s">
        <v>381</v>
      </c>
      <c r="E14" s="54" t="s">
        <v>382</v>
      </c>
      <c r="F14" s="70">
        <v>0.05</v>
      </c>
      <c r="G14" s="54" t="s">
        <v>383</v>
      </c>
      <c r="H14" s="54" t="s">
        <v>384</v>
      </c>
      <c r="I14" s="54" t="s">
        <v>322</v>
      </c>
      <c r="J14" s="59"/>
    </row>
    <row r="15" spans="1:10" s="37" customFormat="1" ht="45">
      <c r="A15" s="54">
        <v>12</v>
      </c>
      <c r="B15" s="39" t="s">
        <v>437</v>
      </c>
      <c r="C15" s="62">
        <v>0.47699999999999998</v>
      </c>
      <c r="D15" s="54" t="s">
        <v>363</v>
      </c>
      <c r="E15" s="54" t="s">
        <v>364</v>
      </c>
      <c r="F15" s="71">
        <v>0.05</v>
      </c>
      <c r="G15" s="54" t="s">
        <v>415</v>
      </c>
      <c r="H15" s="54" t="s">
        <v>366</v>
      </c>
      <c r="I15" s="54" t="s">
        <v>322</v>
      </c>
      <c r="J15" s="59"/>
    </row>
    <row r="16" spans="1:10" s="37" customFormat="1" ht="45">
      <c r="A16" s="61">
        <v>13</v>
      </c>
      <c r="B16" s="39" t="s">
        <v>440</v>
      </c>
      <c r="C16" s="62">
        <v>0.7</v>
      </c>
      <c r="D16" s="54" t="s">
        <v>363</v>
      </c>
      <c r="E16" s="54" t="s">
        <v>364</v>
      </c>
      <c r="F16" s="70">
        <v>0.05</v>
      </c>
      <c r="G16" s="54" t="s">
        <v>415</v>
      </c>
      <c r="H16" s="54" t="s">
        <v>366</v>
      </c>
      <c r="I16" s="54" t="s">
        <v>322</v>
      </c>
      <c r="J16" s="59"/>
    </row>
    <row r="17" spans="1:10" s="37" customFormat="1" ht="45">
      <c r="A17" s="54">
        <v>14</v>
      </c>
      <c r="B17" s="39" t="s">
        <v>441</v>
      </c>
      <c r="C17" s="62">
        <v>1.5</v>
      </c>
      <c r="D17" s="54" t="s">
        <v>363</v>
      </c>
      <c r="E17" s="54" t="s">
        <v>364</v>
      </c>
      <c r="F17" s="70">
        <v>0.05</v>
      </c>
      <c r="G17" s="54" t="s">
        <v>415</v>
      </c>
      <c r="H17" s="54" t="s">
        <v>366</v>
      </c>
      <c r="I17" s="54" t="s">
        <v>322</v>
      </c>
      <c r="J17" s="59"/>
    </row>
    <row r="18" spans="1:10" s="37" customFormat="1" ht="45">
      <c r="A18" s="54">
        <v>15</v>
      </c>
      <c r="B18" s="39" t="s">
        <v>442</v>
      </c>
      <c r="C18" s="62">
        <v>0.65</v>
      </c>
      <c r="D18" s="54" t="s">
        <v>363</v>
      </c>
      <c r="E18" s="54" t="s">
        <v>364</v>
      </c>
      <c r="F18" s="70">
        <v>0.05</v>
      </c>
      <c r="G18" s="54" t="s">
        <v>415</v>
      </c>
      <c r="H18" s="54" t="s">
        <v>366</v>
      </c>
      <c r="I18" s="54" t="s">
        <v>322</v>
      </c>
      <c r="J18" s="59"/>
    </row>
    <row r="19" spans="1:10" s="37" customFormat="1" ht="45">
      <c r="A19" s="61">
        <v>16</v>
      </c>
      <c r="B19" s="39" t="s">
        <v>444</v>
      </c>
      <c r="C19" s="62">
        <v>0.65</v>
      </c>
      <c r="D19" s="54" t="s">
        <v>363</v>
      </c>
      <c r="E19" s="54" t="s">
        <v>364</v>
      </c>
      <c r="F19" s="70">
        <v>0.05</v>
      </c>
      <c r="G19" s="54" t="s">
        <v>415</v>
      </c>
      <c r="H19" s="54" t="s">
        <v>366</v>
      </c>
      <c r="I19" s="54" t="s">
        <v>322</v>
      </c>
      <c r="J19" s="59"/>
    </row>
    <row r="20" spans="1:10" s="37" customFormat="1" ht="45">
      <c r="A20" s="54">
        <v>17</v>
      </c>
      <c r="B20" s="39" t="s">
        <v>445</v>
      </c>
      <c r="C20" s="62">
        <v>0.375</v>
      </c>
      <c r="D20" s="54" t="s">
        <v>363</v>
      </c>
      <c r="E20" s="54" t="s">
        <v>364</v>
      </c>
      <c r="F20" s="70">
        <v>0.05</v>
      </c>
      <c r="G20" s="54" t="s">
        <v>415</v>
      </c>
      <c r="H20" s="54" t="s">
        <v>366</v>
      </c>
      <c r="I20" s="54" t="s">
        <v>322</v>
      </c>
      <c r="J20" s="59"/>
    </row>
    <row r="21" spans="1:10" s="37" customFormat="1" ht="45">
      <c r="A21" s="54">
        <v>18</v>
      </c>
      <c r="B21" s="39" t="s">
        <v>446</v>
      </c>
      <c r="C21" s="62">
        <v>0.375</v>
      </c>
      <c r="D21" s="54" t="s">
        <v>363</v>
      </c>
      <c r="E21" s="54" t="s">
        <v>364</v>
      </c>
      <c r="F21" s="70">
        <v>0.05</v>
      </c>
      <c r="G21" s="54" t="s">
        <v>415</v>
      </c>
      <c r="H21" s="54" t="s">
        <v>366</v>
      </c>
      <c r="I21" s="54" t="s">
        <v>322</v>
      </c>
      <c r="J21" s="59"/>
    </row>
    <row r="22" spans="1:10" s="37" customFormat="1" ht="45">
      <c r="A22" s="61">
        <v>19</v>
      </c>
      <c r="B22" s="39" t="s">
        <v>447</v>
      </c>
      <c r="C22" s="62">
        <v>0.375</v>
      </c>
      <c r="D22" s="54" t="s">
        <v>363</v>
      </c>
      <c r="E22" s="54" t="s">
        <v>364</v>
      </c>
      <c r="F22" s="70">
        <v>0.05</v>
      </c>
      <c r="G22" s="54" t="s">
        <v>415</v>
      </c>
      <c r="H22" s="54" t="s">
        <v>366</v>
      </c>
      <c r="I22" s="54" t="s">
        <v>322</v>
      </c>
      <c r="J22" s="59"/>
    </row>
    <row r="23" spans="1:10" s="37" customFormat="1" ht="45">
      <c r="A23" s="54">
        <v>20</v>
      </c>
      <c r="B23" s="39" t="s">
        <v>448</v>
      </c>
      <c r="C23" s="62">
        <v>0.69</v>
      </c>
      <c r="D23" s="54" t="s">
        <v>363</v>
      </c>
      <c r="E23" s="54" t="s">
        <v>364</v>
      </c>
      <c r="F23" s="70">
        <v>0.05</v>
      </c>
      <c r="G23" s="54" t="s">
        <v>415</v>
      </c>
      <c r="H23" s="54" t="s">
        <v>366</v>
      </c>
      <c r="I23" s="54" t="s">
        <v>322</v>
      </c>
      <c r="J23" s="59"/>
    </row>
    <row r="24" spans="1:10" s="37" customFormat="1" ht="45">
      <c r="A24" s="54">
        <v>21</v>
      </c>
      <c r="B24" s="39" t="s">
        <v>449</v>
      </c>
      <c r="C24" s="62">
        <v>0.46300000000000002</v>
      </c>
      <c r="D24" s="54" t="s">
        <v>363</v>
      </c>
      <c r="E24" s="54" t="s">
        <v>364</v>
      </c>
      <c r="F24" s="70">
        <v>0.05</v>
      </c>
      <c r="G24" s="54" t="s">
        <v>415</v>
      </c>
      <c r="H24" s="54" t="s">
        <v>366</v>
      </c>
      <c r="I24" s="54" t="s">
        <v>322</v>
      </c>
      <c r="J24" s="59"/>
    </row>
    <row r="25" spans="1:10" s="37" customFormat="1" ht="45">
      <c r="A25" s="61">
        <v>22</v>
      </c>
      <c r="B25" s="39" t="s">
        <v>450</v>
      </c>
      <c r="C25" s="62">
        <v>0.65</v>
      </c>
      <c r="D25" s="54" t="s">
        <v>363</v>
      </c>
      <c r="E25" s="54" t="s">
        <v>364</v>
      </c>
      <c r="F25" s="70">
        <v>0.05</v>
      </c>
      <c r="G25" s="54" t="s">
        <v>415</v>
      </c>
      <c r="H25" s="54" t="s">
        <v>366</v>
      </c>
      <c r="I25" s="54" t="s">
        <v>322</v>
      </c>
      <c r="J25" s="59"/>
    </row>
    <row r="26" spans="1:10" s="37" customFormat="1" ht="45">
      <c r="A26" s="54">
        <v>23</v>
      </c>
      <c r="B26" s="39" t="s">
        <v>452</v>
      </c>
      <c r="C26" s="62">
        <v>0.4</v>
      </c>
      <c r="D26" s="54" t="s">
        <v>363</v>
      </c>
      <c r="E26" s="54" t="s">
        <v>364</v>
      </c>
      <c r="F26" s="70">
        <v>0.05</v>
      </c>
      <c r="G26" s="54" t="s">
        <v>415</v>
      </c>
      <c r="H26" s="54" t="s">
        <v>366</v>
      </c>
      <c r="I26" s="54" t="s">
        <v>322</v>
      </c>
      <c r="J26" s="59"/>
    </row>
    <row r="27" spans="1:10" s="37" customFormat="1" ht="45">
      <c r="A27" s="54">
        <v>24</v>
      </c>
      <c r="B27" s="39" t="s">
        <v>453</v>
      </c>
      <c r="C27" s="62">
        <v>0.65</v>
      </c>
      <c r="D27" s="54" t="s">
        <v>363</v>
      </c>
      <c r="E27" s="54" t="s">
        <v>364</v>
      </c>
      <c r="F27" s="70">
        <v>0.05</v>
      </c>
      <c r="G27" s="54" t="s">
        <v>415</v>
      </c>
      <c r="H27" s="54" t="s">
        <v>366</v>
      </c>
      <c r="I27" s="54" t="s">
        <v>322</v>
      </c>
      <c r="J27" s="59"/>
    </row>
    <row r="28" spans="1:10" s="37" customFormat="1" ht="45">
      <c r="A28" s="61">
        <v>25</v>
      </c>
      <c r="B28" s="39" t="s">
        <v>456</v>
      </c>
      <c r="C28" s="62">
        <v>0.33800000000000002</v>
      </c>
      <c r="D28" s="54" t="s">
        <v>363</v>
      </c>
      <c r="E28" s="54" t="s">
        <v>364</v>
      </c>
      <c r="F28" s="70">
        <v>0.05</v>
      </c>
      <c r="G28" s="54" t="s">
        <v>415</v>
      </c>
      <c r="H28" s="54" t="s">
        <v>366</v>
      </c>
      <c r="I28" s="54" t="s">
        <v>322</v>
      </c>
      <c r="J28" s="59"/>
    </row>
    <row r="29" spans="1:10" s="37" customFormat="1" ht="45">
      <c r="A29" s="54">
        <v>26</v>
      </c>
      <c r="B29" s="39" t="s">
        <v>457</v>
      </c>
      <c r="C29" s="62">
        <v>0.26300000000000001</v>
      </c>
      <c r="D29" s="54" t="s">
        <v>363</v>
      </c>
      <c r="E29" s="54" t="s">
        <v>364</v>
      </c>
      <c r="F29" s="70">
        <v>0.05</v>
      </c>
      <c r="G29" s="54" t="s">
        <v>415</v>
      </c>
      <c r="H29" s="54" t="s">
        <v>366</v>
      </c>
      <c r="I29" s="54" t="s">
        <v>322</v>
      </c>
      <c r="J29" s="59"/>
    </row>
    <row r="30" spans="1:10" s="37" customFormat="1" ht="45">
      <c r="A30" s="54">
        <v>27</v>
      </c>
      <c r="B30" s="39" t="s">
        <v>458</v>
      </c>
      <c r="C30" s="62">
        <v>0.33800000000000002</v>
      </c>
      <c r="D30" s="54" t="s">
        <v>363</v>
      </c>
      <c r="E30" s="54" t="s">
        <v>364</v>
      </c>
      <c r="F30" s="70">
        <v>0.05</v>
      </c>
      <c r="G30" s="54" t="s">
        <v>415</v>
      </c>
      <c r="H30" s="54" t="s">
        <v>366</v>
      </c>
      <c r="I30" s="54" t="s">
        <v>322</v>
      </c>
      <c r="J30" s="59"/>
    </row>
    <row r="31" spans="1:10" s="37" customFormat="1" ht="45">
      <c r="A31" s="61">
        <v>28</v>
      </c>
      <c r="B31" s="39" t="s">
        <v>461</v>
      </c>
      <c r="C31" s="62">
        <v>0.6</v>
      </c>
      <c r="D31" s="54" t="s">
        <v>363</v>
      </c>
      <c r="E31" s="54" t="s">
        <v>364</v>
      </c>
      <c r="F31" s="70">
        <v>0.05</v>
      </c>
      <c r="G31" s="54" t="s">
        <v>415</v>
      </c>
      <c r="H31" s="54" t="s">
        <v>366</v>
      </c>
      <c r="I31" s="54" t="s">
        <v>322</v>
      </c>
      <c r="J31" s="59"/>
    </row>
    <row r="32" spans="1:10" s="37" customFormat="1" ht="45">
      <c r="A32" s="54">
        <v>29</v>
      </c>
      <c r="B32" s="39" t="s">
        <v>462</v>
      </c>
      <c r="C32" s="62">
        <v>0.47499999999999998</v>
      </c>
      <c r="D32" s="54" t="s">
        <v>363</v>
      </c>
      <c r="E32" s="54" t="s">
        <v>364</v>
      </c>
      <c r="F32" s="70">
        <v>0.05</v>
      </c>
      <c r="G32" s="54" t="s">
        <v>415</v>
      </c>
      <c r="H32" s="54" t="s">
        <v>366</v>
      </c>
      <c r="I32" s="54" t="s">
        <v>322</v>
      </c>
      <c r="J32" s="59"/>
    </row>
    <row r="33" spans="1:10" s="37" customFormat="1" ht="45">
      <c r="A33" s="54">
        <v>30</v>
      </c>
      <c r="B33" s="39" t="s">
        <v>463</v>
      </c>
      <c r="C33" s="62">
        <v>0.44500000000000001</v>
      </c>
      <c r="D33" s="54" t="s">
        <v>363</v>
      </c>
      <c r="E33" s="54" t="s">
        <v>364</v>
      </c>
      <c r="F33" s="70">
        <v>0.05</v>
      </c>
      <c r="G33" s="54" t="s">
        <v>415</v>
      </c>
      <c r="H33" s="54" t="s">
        <v>366</v>
      </c>
      <c r="I33" s="54" t="s">
        <v>322</v>
      </c>
      <c r="J33" s="59"/>
    </row>
    <row r="34" spans="1:10" s="37" customFormat="1" ht="45">
      <c r="A34" s="61">
        <v>31</v>
      </c>
      <c r="B34" s="39" t="s">
        <v>367</v>
      </c>
      <c r="C34" s="62">
        <v>1</v>
      </c>
      <c r="D34" s="54" t="s">
        <v>363</v>
      </c>
      <c r="E34" s="54" t="s">
        <v>364</v>
      </c>
      <c r="F34" s="71">
        <v>7.0000000000000007E-2</v>
      </c>
      <c r="G34" s="54" t="s">
        <v>365</v>
      </c>
      <c r="H34" s="54" t="s">
        <v>366</v>
      </c>
      <c r="I34" s="54" t="s">
        <v>322</v>
      </c>
      <c r="J34" s="59"/>
    </row>
    <row r="35" spans="1:10" s="37" customFormat="1" ht="45">
      <c r="A35" s="54">
        <v>32</v>
      </c>
      <c r="B35" s="39" t="s">
        <v>439</v>
      </c>
      <c r="C35" s="62">
        <v>0.33</v>
      </c>
      <c r="D35" s="54" t="s">
        <v>363</v>
      </c>
      <c r="E35" s="54" t="s">
        <v>364</v>
      </c>
      <c r="F35" s="70">
        <v>7.0000000000000007E-2</v>
      </c>
      <c r="G35" s="54" t="s">
        <v>415</v>
      </c>
      <c r="H35" s="54" t="s">
        <v>366</v>
      </c>
      <c r="I35" s="54" t="s">
        <v>322</v>
      </c>
      <c r="J35" s="59"/>
    </row>
    <row r="36" spans="1:10" s="37" customFormat="1" ht="45">
      <c r="A36" s="54">
        <v>33</v>
      </c>
      <c r="B36" s="39" t="s">
        <v>443</v>
      </c>
      <c r="C36" s="62">
        <v>0.65</v>
      </c>
      <c r="D36" s="54" t="s">
        <v>363</v>
      </c>
      <c r="E36" s="54" t="s">
        <v>364</v>
      </c>
      <c r="F36" s="70">
        <v>7.0000000000000007E-2</v>
      </c>
      <c r="G36" s="54" t="s">
        <v>415</v>
      </c>
      <c r="H36" s="54" t="s">
        <v>366</v>
      </c>
      <c r="I36" s="54" t="s">
        <v>322</v>
      </c>
      <c r="J36" s="59"/>
    </row>
    <row r="37" spans="1:10" s="37" customFormat="1" ht="45">
      <c r="A37" s="61">
        <v>34</v>
      </c>
      <c r="B37" s="39" t="s">
        <v>451</v>
      </c>
      <c r="C37" s="62">
        <v>1</v>
      </c>
      <c r="D37" s="54" t="s">
        <v>363</v>
      </c>
      <c r="E37" s="54" t="s">
        <v>364</v>
      </c>
      <c r="F37" s="70">
        <v>7.0000000000000007E-2</v>
      </c>
      <c r="G37" s="54" t="s">
        <v>415</v>
      </c>
      <c r="H37" s="54" t="s">
        <v>366</v>
      </c>
      <c r="I37" s="54" t="s">
        <v>322</v>
      </c>
      <c r="J37" s="59"/>
    </row>
    <row r="38" spans="1:10" s="37" customFormat="1" ht="30">
      <c r="A38" s="54">
        <v>35</v>
      </c>
      <c r="B38" s="55" t="s">
        <v>391</v>
      </c>
      <c r="C38" s="62">
        <v>1.64</v>
      </c>
      <c r="D38" s="54" t="s">
        <v>389</v>
      </c>
      <c r="E38" s="54" t="s">
        <v>390</v>
      </c>
      <c r="F38" s="71">
        <v>0.1</v>
      </c>
      <c r="G38" s="54" t="s">
        <v>383</v>
      </c>
      <c r="H38" s="54" t="s">
        <v>384</v>
      </c>
      <c r="I38" s="54" t="s">
        <v>322</v>
      </c>
      <c r="J38" s="59"/>
    </row>
    <row r="39" spans="1:10" s="37" customFormat="1" ht="45">
      <c r="A39" s="54">
        <v>36</v>
      </c>
      <c r="B39" s="39" t="s">
        <v>402</v>
      </c>
      <c r="C39" s="62">
        <v>0.72</v>
      </c>
      <c r="D39" s="54" t="s">
        <v>389</v>
      </c>
      <c r="E39" s="54" t="s">
        <v>390</v>
      </c>
      <c r="F39" s="70">
        <v>0.1</v>
      </c>
      <c r="G39" s="54" t="s">
        <v>383</v>
      </c>
      <c r="H39" s="54" t="s">
        <v>384</v>
      </c>
      <c r="I39" s="54" t="s">
        <v>322</v>
      </c>
      <c r="J39" s="59"/>
    </row>
    <row r="40" spans="1:10" s="37" customFormat="1" ht="30">
      <c r="A40" s="61">
        <v>37</v>
      </c>
      <c r="B40" s="39" t="s">
        <v>409</v>
      </c>
      <c r="C40" s="62">
        <v>0.31</v>
      </c>
      <c r="D40" s="54" t="s">
        <v>381</v>
      </c>
      <c r="E40" s="54" t="s">
        <v>382</v>
      </c>
      <c r="F40" s="70">
        <v>0.1</v>
      </c>
      <c r="G40" s="54" t="s">
        <v>383</v>
      </c>
      <c r="H40" s="54" t="s">
        <v>384</v>
      </c>
      <c r="I40" s="54" t="s">
        <v>322</v>
      </c>
      <c r="J40" s="59"/>
    </row>
    <row r="41" spans="1:10" s="37" customFormat="1" ht="45">
      <c r="A41" s="54">
        <v>38</v>
      </c>
      <c r="B41" s="39" t="s">
        <v>436</v>
      </c>
      <c r="C41" s="62">
        <v>2.2170000000000001</v>
      </c>
      <c r="D41" s="54" t="s">
        <v>363</v>
      </c>
      <c r="E41" s="54" t="s">
        <v>364</v>
      </c>
      <c r="F41" s="70">
        <v>0.1</v>
      </c>
      <c r="G41" s="54" t="s">
        <v>415</v>
      </c>
      <c r="H41" s="54" t="s">
        <v>366</v>
      </c>
      <c r="I41" s="54" t="s">
        <v>322</v>
      </c>
      <c r="J41" s="59"/>
    </row>
    <row r="42" spans="1:10" s="37" customFormat="1" ht="45">
      <c r="A42" s="54">
        <v>39</v>
      </c>
      <c r="B42" s="39" t="s">
        <v>438</v>
      </c>
      <c r="C42" s="62">
        <v>0.33</v>
      </c>
      <c r="D42" s="54" t="s">
        <v>363</v>
      </c>
      <c r="E42" s="54" t="s">
        <v>364</v>
      </c>
      <c r="F42" s="70">
        <v>0.1</v>
      </c>
      <c r="G42" s="54" t="s">
        <v>415</v>
      </c>
      <c r="H42" s="54" t="s">
        <v>366</v>
      </c>
      <c r="I42" s="54" t="s">
        <v>322</v>
      </c>
      <c r="J42" s="59"/>
    </row>
    <row r="43" spans="1:10" s="37" customFormat="1" ht="30">
      <c r="A43" s="61">
        <v>40</v>
      </c>
      <c r="B43" s="39" t="s">
        <v>385</v>
      </c>
      <c r="C43" s="62">
        <v>0.27</v>
      </c>
      <c r="D43" s="54" t="s">
        <v>381</v>
      </c>
      <c r="E43" s="54" t="s">
        <v>382</v>
      </c>
      <c r="F43" s="70">
        <v>0.15</v>
      </c>
      <c r="G43" s="54" t="s">
        <v>383</v>
      </c>
      <c r="H43" s="54" t="s">
        <v>384</v>
      </c>
      <c r="I43" s="54" t="s">
        <v>322</v>
      </c>
      <c r="J43" s="59"/>
    </row>
    <row r="44" spans="1:10" s="37" customFormat="1" ht="30">
      <c r="A44" s="54">
        <v>41</v>
      </c>
      <c r="B44" s="39" t="s">
        <v>386</v>
      </c>
      <c r="C44" s="62">
        <v>0.59</v>
      </c>
      <c r="D44" s="54" t="s">
        <v>381</v>
      </c>
      <c r="E44" s="54" t="s">
        <v>382</v>
      </c>
      <c r="F44" s="70">
        <v>0.15</v>
      </c>
      <c r="G44" s="54" t="s">
        <v>383</v>
      </c>
      <c r="H44" s="54" t="s">
        <v>384</v>
      </c>
      <c r="I44" s="54" t="s">
        <v>322</v>
      </c>
      <c r="J44" s="59"/>
    </row>
    <row r="45" spans="1:10" s="37" customFormat="1" ht="30">
      <c r="A45" s="54">
        <v>42</v>
      </c>
      <c r="B45" s="55" t="s">
        <v>387</v>
      </c>
      <c r="C45" s="62">
        <v>3.77</v>
      </c>
      <c r="D45" s="54" t="s">
        <v>381</v>
      </c>
      <c r="E45" s="54" t="s">
        <v>382</v>
      </c>
      <c r="F45" s="70">
        <v>0.15</v>
      </c>
      <c r="G45" s="54" t="s">
        <v>383</v>
      </c>
      <c r="H45" s="54" t="s">
        <v>384</v>
      </c>
      <c r="I45" s="54" t="s">
        <v>322</v>
      </c>
      <c r="J45" s="59"/>
    </row>
    <row r="46" spans="1:10" s="37" customFormat="1" ht="30">
      <c r="A46" s="61">
        <v>43</v>
      </c>
      <c r="B46" s="39" t="s">
        <v>388</v>
      </c>
      <c r="C46" s="62">
        <v>1.4</v>
      </c>
      <c r="D46" s="54" t="s">
        <v>389</v>
      </c>
      <c r="E46" s="54" t="s">
        <v>390</v>
      </c>
      <c r="F46" s="70">
        <v>0.15</v>
      </c>
      <c r="G46" s="54" t="s">
        <v>383</v>
      </c>
      <c r="H46" s="54" t="s">
        <v>384</v>
      </c>
      <c r="I46" s="54" t="s">
        <v>322</v>
      </c>
      <c r="J46" s="59"/>
    </row>
    <row r="47" spans="1:10" s="37" customFormat="1" ht="30">
      <c r="A47" s="54">
        <v>44</v>
      </c>
      <c r="B47" s="39" t="s">
        <v>392</v>
      </c>
      <c r="C47" s="62">
        <v>1.25</v>
      </c>
      <c r="D47" s="54" t="s">
        <v>389</v>
      </c>
      <c r="E47" s="54" t="s">
        <v>390</v>
      </c>
      <c r="F47" s="70">
        <v>0.15</v>
      </c>
      <c r="G47" s="54" t="s">
        <v>383</v>
      </c>
      <c r="H47" s="54" t="s">
        <v>384</v>
      </c>
      <c r="I47" s="54" t="s">
        <v>322</v>
      </c>
      <c r="J47" s="59"/>
    </row>
    <row r="48" spans="1:10" s="37" customFormat="1" ht="30">
      <c r="A48" s="54">
        <v>45</v>
      </c>
      <c r="B48" s="39" t="s">
        <v>398</v>
      </c>
      <c r="C48" s="62">
        <v>1.68</v>
      </c>
      <c r="D48" s="54" t="s">
        <v>389</v>
      </c>
      <c r="E48" s="54" t="s">
        <v>390</v>
      </c>
      <c r="F48" s="70">
        <v>0.15</v>
      </c>
      <c r="G48" s="54" t="s">
        <v>383</v>
      </c>
      <c r="H48" s="54" t="s">
        <v>384</v>
      </c>
      <c r="I48" s="54" t="s">
        <v>322</v>
      </c>
      <c r="J48" s="59"/>
    </row>
    <row r="49" spans="1:10" s="37" customFormat="1" ht="30">
      <c r="A49" s="61">
        <v>46</v>
      </c>
      <c r="B49" s="39" t="s">
        <v>401</v>
      </c>
      <c r="C49" s="62">
        <v>0.26500000000000001</v>
      </c>
      <c r="D49" s="54" t="s">
        <v>389</v>
      </c>
      <c r="E49" s="54" t="s">
        <v>390</v>
      </c>
      <c r="F49" s="70">
        <v>0.15</v>
      </c>
      <c r="G49" s="54" t="s">
        <v>383</v>
      </c>
      <c r="H49" s="54" t="s">
        <v>384</v>
      </c>
      <c r="I49" s="54" t="s">
        <v>322</v>
      </c>
      <c r="J49" s="59"/>
    </row>
    <row r="50" spans="1:10" s="37" customFormat="1" ht="30">
      <c r="A50" s="54">
        <v>47</v>
      </c>
      <c r="B50" s="39" t="s">
        <v>408</v>
      </c>
      <c r="C50" s="62">
        <v>0.6</v>
      </c>
      <c r="D50" s="54" t="s">
        <v>389</v>
      </c>
      <c r="E50" s="54" t="s">
        <v>390</v>
      </c>
      <c r="F50" s="70">
        <v>0.15</v>
      </c>
      <c r="G50" s="54" t="s">
        <v>383</v>
      </c>
      <c r="H50" s="54" t="s">
        <v>384</v>
      </c>
      <c r="I50" s="54" t="s">
        <v>322</v>
      </c>
      <c r="J50" s="59"/>
    </row>
    <row r="51" spans="1:10" s="37" customFormat="1" ht="30">
      <c r="A51" s="54">
        <v>48</v>
      </c>
      <c r="B51" s="39" t="s">
        <v>410</v>
      </c>
      <c r="C51" s="62">
        <v>0.75</v>
      </c>
      <c r="D51" s="54" t="s">
        <v>389</v>
      </c>
      <c r="E51" s="54" t="s">
        <v>390</v>
      </c>
      <c r="F51" s="70">
        <v>0.15</v>
      </c>
      <c r="G51" s="54" t="s">
        <v>383</v>
      </c>
      <c r="H51" s="54" t="s">
        <v>384</v>
      </c>
      <c r="I51" s="54" t="s">
        <v>322</v>
      </c>
      <c r="J51" s="59"/>
    </row>
    <row r="52" spans="1:10" s="37" customFormat="1" ht="30">
      <c r="A52" s="61">
        <v>49</v>
      </c>
      <c r="B52" s="39" t="s">
        <v>411</v>
      </c>
      <c r="C52" s="62">
        <v>0.59</v>
      </c>
      <c r="D52" s="54" t="s">
        <v>389</v>
      </c>
      <c r="E52" s="54" t="s">
        <v>390</v>
      </c>
      <c r="F52" s="70">
        <v>0.15</v>
      </c>
      <c r="G52" s="54" t="s">
        <v>383</v>
      </c>
      <c r="H52" s="54" t="s">
        <v>384</v>
      </c>
      <c r="I52" s="54" t="s">
        <v>322</v>
      </c>
      <c r="J52" s="59"/>
    </row>
    <row r="53" spans="1:10" s="37" customFormat="1" ht="30">
      <c r="A53" s="54">
        <v>50</v>
      </c>
      <c r="B53" s="39" t="s">
        <v>412</v>
      </c>
      <c r="C53" s="62">
        <v>0.3</v>
      </c>
      <c r="D53" s="54" t="s">
        <v>381</v>
      </c>
      <c r="E53" s="54" t="s">
        <v>382</v>
      </c>
      <c r="F53" s="70">
        <v>0.15</v>
      </c>
      <c r="G53" s="54" t="s">
        <v>383</v>
      </c>
      <c r="H53" s="54" t="s">
        <v>384</v>
      </c>
      <c r="I53" s="54" t="s">
        <v>322</v>
      </c>
      <c r="J53" s="59"/>
    </row>
    <row r="54" spans="1:10" s="37" customFormat="1" ht="45">
      <c r="A54" s="54">
        <v>51</v>
      </c>
      <c r="B54" s="55" t="s">
        <v>413</v>
      </c>
      <c r="C54" s="62">
        <v>1</v>
      </c>
      <c r="D54" s="54" t="s">
        <v>363</v>
      </c>
      <c r="E54" s="54" t="s">
        <v>364</v>
      </c>
      <c r="F54" s="70">
        <v>0.15</v>
      </c>
      <c r="G54" s="54" t="s">
        <v>344</v>
      </c>
      <c r="H54" s="54" t="s">
        <v>345</v>
      </c>
      <c r="I54" s="54" t="s">
        <v>322</v>
      </c>
      <c r="J54" s="59"/>
    </row>
    <row r="55" spans="1:10" s="37" customFormat="1" ht="30">
      <c r="A55" s="61">
        <v>52</v>
      </c>
      <c r="B55" s="39" t="s">
        <v>426</v>
      </c>
      <c r="C55" s="62">
        <v>0.245</v>
      </c>
      <c r="D55" s="54" t="s">
        <v>381</v>
      </c>
      <c r="E55" s="54" t="s">
        <v>382</v>
      </c>
      <c r="F55" s="70">
        <v>0.15</v>
      </c>
      <c r="G55" s="54" t="s">
        <v>383</v>
      </c>
      <c r="H55" s="54" t="s">
        <v>384</v>
      </c>
      <c r="I55" s="54" t="s">
        <v>322</v>
      </c>
      <c r="J55" s="59"/>
    </row>
    <row r="56" spans="1:10" s="37" customFormat="1" ht="30">
      <c r="A56" s="54">
        <v>53</v>
      </c>
      <c r="B56" s="39" t="s">
        <v>427</v>
      </c>
      <c r="C56" s="62">
        <v>0.39</v>
      </c>
      <c r="D56" s="54" t="s">
        <v>381</v>
      </c>
      <c r="E56" s="54" t="s">
        <v>382</v>
      </c>
      <c r="F56" s="70">
        <v>0.15</v>
      </c>
      <c r="G56" s="54" t="s">
        <v>383</v>
      </c>
      <c r="H56" s="54" t="s">
        <v>384</v>
      </c>
      <c r="I56" s="54" t="s">
        <v>322</v>
      </c>
      <c r="J56" s="59"/>
    </row>
    <row r="57" spans="1:10" s="37" customFormat="1" ht="30">
      <c r="A57" s="54">
        <v>54</v>
      </c>
      <c r="B57" s="39" t="s">
        <v>428</v>
      </c>
      <c r="C57" s="62">
        <v>0.39</v>
      </c>
      <c r="D57" s="54" t="s">
        <v>381</v>
      </c>
      <c r="E57" s="54" t="s">
        <v>382</v>
      </c>
      <c r="F57" s="70">
        <v>0.15</v>
      </c>
      <c r="G57" s="54" t="s">
        <v>383</v>
      </c>
      <c r="H57" s="54" t="s">
        <v>384</v>
      </c>
      <c r="I57" s="54" t="s">
        <v>322</v>
      </c>
      <c r="J57" s="59"/>
    </row>
    <row r="58" spans="1:10" s="37" customFormat="1" ht="30">
      <c r="A58" s="61">
        <v>55</v>
      </c>
      <c r="B58" s="39" t="s">
        <v>429</v>
      </c>
      <c r="C58" s="62">
        <v>0.57999999999999996</v>
      </c>
      <c r="D58" s="54" t="s">
        <v>381</v>
      </c>
      <c r="E58" s="54" t="s">
        <v>382</v>
      </c>
      <c r="F58" s="70">
        <v>0.15</v>
      </c>
      <c r="G58" s="54" t="s">
        <v>383</v>
      </c>
      <c r="H58" s="54" t="s">
        <v>384</v>
      </c>
      <c r="I58" s="54" t="s">
        <v>322</v>
      </c>
      <c r="J58" s="59"/>
    </row>
    <row r="59" spans="1:10" s="37" customFormat="1" ht="30">
      <c r="A59" s="54">
        <v>56</v>
      </c>
      <c r="B59" s="39" t="s">
        <v>430</v>
      </c>
      <c r="C59" s="62">
        <v>0.14499999999999999</v>
      </c>
      <c r="D59" s="54" t="s">
        <v>381</v>
      </c>
      <c r="E59" s="54" t="s">
        <v>382</v>
      </c>
      <c r="F59" s="70">
        <v>0.15</v>
      </c>
      <c r="G59" s="54" t="s">
        <v>383</v>
      </c>
      <c r="H59" s="54" t="s">
        <v>384</v>
      </c>
      <c r="I59" s="54" t="s">
        <v>322</v>
      </c>
      <c r="J59" s="59"/>
    </row>
    <row r="60" spans="1:10" s="37" customFormat="1" ht="30">
      <c r="A60" s="54">
        <v>57</v>
      </c>
      <c r="B60" s="39" t="s">
        <v>380</v>
      </c>
      <c r="C60" s="62">
        <v>1.18</v>
      </c>
      <c r="D60" s="54" t="s">
        <v>381</v>
      </c>
      <c r="E60" s="54" t="s">
        <v>382</v>
      </c>
      <c r="F60" s="70">
        <v>0.2</v>
      </c>
      <c r="G60" s="54" t="s">
        <v>383</v>
      </c>
      <c r="H60" s="54" t="s">
        <v>384</v>
      </c>
      <c r="I60" s="54" t="s">
        <v>322</v>
      </c>
      <c r="J60" s="59"/>
    </row>
    <row r="61" spans="1:10" s="37" customFormat="1" ht="45">
      <c r="A61" s="61">
        <v>58</v>
      </c>
      <c r="B61" s="39" t="s">
        <v>400</v>
      </c>
      <c r="C61" s="62">
        <v>0.97499999999999998</v>
      </c>
      <c r="D61" s="54" t="s">
        <v>389</v>
      </c>
      <c r="E61" s="54" t="s">
        <v>390</v>
      </c>
      <c r="F61" s="70">
        <v>0.2</v>
      </c>
      <c r="G61" s="54" t="s">
        <v>383</v>
      </c>
      <c r="H61" s="54" t="s">
        <v>384</v>
      </c>
      <c r="I61" s="54" t="s">
        <v>322</v>
      </c>
      <c r="J61" s="59"/>
    </row>
    <row r="62" spans="1:10" s="37" customFormat="1" ht="15">
      <c r="A62" s="54"/>
      <c r="B62" s="39"/>
      <c r="C62" s="67">
        <f>SUM(C4:C61)</f>
        <v>41.825999999999993</v>
      </c>
      <c r="D62" s="54"/>
      <c r="E62" s="54"/>
      <c r="F62" s="70"/>
      <c r="G62" s="54"/>
      <c r="H62" s="54"/>
      <c r="I62" s="54"/>
      <c r="J62" s="59"/>
    </row>
    <row r="63" spans="1:10" s="37" customFormat="1" ht="15">
      <c r="A63" s="130" t="s">
        <v>226</v>
      </c>
      <c r="B63" s="131"/>
      <c r="C63" s="131"/>
      <c r="D63" s="131"/>
      <c r="E63" s="131"/>
      <c r="F63" s="131"/>
      <c r="G63" s="131"/>
      <c r="H63" s="131"/>
      <c r="I63" s="132"/>
      <c r="J63" s="59"/>
    </row>
    <row r="64" spans="1:10" s="37" customFormat="1" ht="30">
      <c r="A64" s="54">
        <v>1</v>
      </c>
      <c r="B64" s="39" t="s">
        <v>395</v>
      </c>
      <c r="C64" s="62">
        <v>0.26500000000000001</v>
      </c>
      <c r="D64" s="54" t="s">
        <v>389</v>
      </c>
      <c r="E64" s="54" t="s">
        <v>390</v>
      </c>
      <c r="F64" s="70">
        <v>0.28000000000000003</v>
      </c>
      <c r="G64" s="54" t="s">
        <v>383</v>
      </c>
      <c r="H64" s="54" t="s">
        <v>384</v>
      </c>
      <c r="I64" s="54" t="s">
        <v>322</v>
      </c>
      <c r="J64" s="59"/>
    </row>
    <row r="65" spans="1:10" s="37" customFormat="1" ht="30">
      <c r="A65" s="45">
        <v>2</v>
      </c>
      <c r="B65" s="51" t="s">
        <v>260</v>
      </c>
      <c r="C65" s="47">
        <v>2.8</v>
      </c>
      <c r="D65" s="45" t="s">
        <v>230</v>
      </c>
      <c r="E65" s="48" t="s">
        <v>231</v>
      </c>
      <c r="F65" s="49">
        <v>0.3</v>
      </c>
      <c r="G65" s="50" t="s">
        <v>232</v>
      </c>
      <c r="H65" s="50" t="s">
        <v>261</v>
      </c>
      <c r="I65" s="50" t="s">
        <v>234</v>
      </c>
    </row>
    <row r="66" spans="1:10" s="37" customFormat="1" ht="45">
      <c r="A66" s="61">
        <v>3</v>
      </c>
      <c r="B66" s="55" t="s">
        <v>347</v>
      </c>
      <c r="C66" s="62">
        <v>0.85</v>
      </c>
      <c r="D66" s="54" t="s">
        <v>328</v>
      </c>
      <c r="E66" s="54" t="s">
        <v>329</v>
      </c>
      <c r="F66" s="70">
        <v>0.3</v>
      </c>
      <c r="G66" s="54" t="s">
        <v>344</v>
      </c>
      <c r="H66" s="54" t="s">
        <v>345</v>
      </c>
      <c r="I66" s="54" t="s">
        <v>322</v>
      </c>
      <c r="J66" s="59"/>
    </row>
    <row r="67" spans="1:10" s="37" customFormat="1" ht="45">
      <c r="A67" s="54">
        <v>4</v>
      </c>
      <c r="B67" s="55" t="s">
        <v>348</v>
      </c>
      <c r="C67" s="62">
        <v>0.35</v>
      </c>
      <c r="D67" s="54" t="s">
        <v>328</v>
      </c>
      <c r="E67" s="54" t="s">
        <v>329</v>
      </c>
      <c r="F67" s="70">
        <v>0.3</v>
      </c>
      <c r="G67" s="54" t="s">
        <v>344</v>
      </c>
      <c r="H67" s="54" t="s">
        <v>345</v>
      </c>
      <c r="I67" s="54" t="s">
        <v>322</v>
      </c>
      <c r="J67" s="59"/>
    </row>
    <row r="68" spans="1:10" s="37" customFormat="1" ht="45">
      <c r="A68" s="45">
        <v>5</v>
      </c>
      <c r="B68" s="55" t="s">
        <v>350</v>
      </c>
      <c r="C68" s="62">
        <v>1</v>
      </c>
      <c r="D68" s="54" t="s">
        <v>328</v>
      </c>
      <c r="E68" s="54" t="s">
        <v>329</v>
      </c>
      <c r="F68" s="70">
        <v>0.3</v>
      </c>
      <c r="G68" s="54" t="s">
        <v>344</v>
      </c>
      <c r="H68" s="54" t="s">
        <v>345</v>
      </c>
      <c r="I68" s="54" t="s">
        <v>322</v>
      </c>
      <c r="J68" s="59"/>
    </row>
    <row r="69" spans="1:10" s="37" customFormat="1" ht="45">
      <c r="A69" s="61">
        <v>6</v>
      </c>
      <c r="B69" s="39" t="s">
        <v>357</v>
      </c>
      <c r="C69" s="62">
        <v>0.54</v>
      </c>
      <c r="D69" s="54" t="s">
        <v>328</v>
      </c>
      <c r="E69" s="54" t="s">
        <v>329</v>
      </c>
      <c r="F69" s="70">
        <v>0.3</v>
      </c>
      <c r="G69" s="54" t="s">
        <v>344</v>
      </c>
      <c r="H69" s="54" t="s">
        <v>345</v>
      </c>
      <c r="I69" s="54" t="s">
        <v>322</v>
      </c>
      <c r="J69" s="59"/>
    </row>
    <row r="70" spans="1:10" s="37" customFormat="1" ht="45">
      <c r="A70" s="54">
        <v>7</v>
      </c>
      <c r="B70" s="39" t="s">
        <v>358</v>
      </c>
      <c r="C70" s="62">
        <v>0.4</v>
      </c>
      <c r="D70" s="54" t="s">
        <v>328</v>
      </c>
      <c r="E70" s="54" t="s">
        <v>329</v>
      </c>
      <c r="F70" s="70">
        <v>0.3</v>
      </c>
      <c r="G70" s="54" t="s">
        <v>344</v>
      </c>
      <c r="H70" s="54" t="s">
        <v>345</v>
      </c>
      <c r="I70" s="54" t="s">
        <v>322</v>
      </c>
      <c r="J70" s="59"/>
    </row>
    <row r="71" spans="1:10" s="37" customFormat="1" ht="45">
      <c r="A71" s="45">
        <v>8</v>
      </c>
      <c r="B71" s="39" t="s">
        <v>359</v>
      </c>
      <c r="C71" s="62">
        <v>0.3</v>
      </c>
      <c r="D71" s="54" t="s">
        <v>328</v>
      </c>
      <c r="E71" s="54" t="s">
        <v>329</v>
      </c>
      <c r="F71" s="70">
        <v>0.3</v>
      </c>
      <c r="G71" s="54" t="s">
        <v>344</v>
      </c>
      <c r="H71" s="54" t="s">
        <v>345</v>
      </c>
      <c r="I71" s="54" t="s">
        <v>322</v>
      </c>
      <c r="J71" s="59"/>
    </row>
    <row r="72" spans="1:10" s="37" customFormat="1" ht="45">
      <c r="A72" s="61">
        <v>9</v>
      </c>
      <c r="B72" s="39" t="s">
        <v>360</v>
      </c>
      <c r="C72" s="62">
        <v>0.22500000000000001</v>
      </c>
      <c r="D72" s="54" t="s">
        <v>328</v>
      </c>
      <c r="E72" s="54" t="s">
        <v>329</v>
      </c>
      <c r="F72" s="70">
        <v>0.3</v>
      </c>
      <c r="G72" s="54" t="s">
        <v>344</v>
      </c>
      <c r="H72" s="54" t="s">
        <v>345</v>
      </c>
      <c r="I72" s="54" t="s">
        <v>322</v>
      </c>
      <c r="J72" s="59"/>
    </row>
    <row r="73" spans="1:10" s="37" customFormat="1" ht="45">
      <c r="A73" s="54">
        <v>10</v>
      </c>
      <c r="B73" s="39" t="s">
        <v>361</v>
      </c>
      <c r="C73" s="62">
        <v>0.31</v>
      </c>
      <c r="D73" s="54" t="s">
        <v>328</v>
      </c>
      <c r="E73" s="54" t="s">
        <v>329</v>
      </c>
      <c r="F73" s="70">
        <v>0.3</v>
      </c>
      <c r="G73" s="54" t="s">
        <v>344</v>
      </c>
      <c r="H73" s="54" t="s">
        <v>345</v>
      </c>
      <c r="I73" s="54" t="s">
        <v>322</v>
      </c>
      <c r="J73" s="59"/>
    </row>
    <row r="74" spans="1:10" s="37" customFormat="1" ht="30">
      <c r="A74" s="45">
        <v>11</v>
      </c>
      <c r="B74" s="39" t="s">
        <v>399</v>
      </c>
      <c r="C74" s="62">
        <v>1.68</v>
      </c>
      <c r="D74" s="54" t="s">
        <v>389</v>
      </c>
      <c r="E74" s="54" t="s">
        <v>390</v>
      </c>
      <c r="F74" s="70">
        <v>0.3</v>
      </c>
      <c r="G74" s="54" t="s">
        <v>383</v>
      </c>
      <c r="H74" s="54" t="s">
        <v>384</v>
      </c>
      <c r="I74" s="54" t="s">
        <v>322</v>
      </c>
      <c r="J74" s="59"/>
    </row>
    <row r="75" spans="1:10" s="37" customFormat="1" ht="45">
      <c r="A75" s="61">
        <v>12</v>
      </c>
      <c r="B75" s="55" t="s">
        <v>407</v>
      </c>
      <c r="C75" s="62">
        <v>2.2999999999999998</v>
      </c>
      <c r="D75" s="54" t="s">
        <v>318</v>
      </c>
      <c r="E75" s="54" t="s">
        <v>319</v>
      </c>
      <c r="F75" s="70">
        <v>0.3</v>
      </c>
      <c r="G75" s="54" t="s">
        <v>344</v>
      </c>
      <c r="H75" s="54" t="s">
        <v>345</v>
      </c>
      <c r="I75" s="54" t="s">
        <v>322</v>
      </c>
      <c r="J75" s="59"/>
    </row>
    <row r="76" spans="1:10" s="37" customFormat="1" ht="45">
      <c r="A76" s="54">
        <v>13</v>
      </c>
      <c r="B76" s="55" t="s">
        <v>431</v>
      </c>
      <c r="C76" s="62">
        <v>1</v>
      </c>
      <c r="D76" s="54" t="s">
        <v>363</v>
      </c>
      <c r="E76" s="54" t="s">
        <v>364</v>
      </c>
      <c r="F76" s="70">
        <v>0.3</v>
      </c>
      <c r="G76" s="54" t="s">
        <v>365</v>
      </c>
      <c r="H76" s="54" t="s">
        <v>366</v>
      </c>
      <c r="I76" s="54" t="s">
        <v>322</v>
      </c>
      <c r="J76" s="59"/>
    </row>
    <row r="77" spans="1:10" s="37" customFormat="1" ht="45">
      <c r="A77" s="45">
        <v>14</v>
      </c>
      <c r="B77" s="39" t="s">
        <v>460</v>
      </c>
      <c r="C77" s="62">
        <v>0.21</v>
      </c>
      <c r="D77" s="54" t="s">
        <v>363</v>
      </c>
      <c r="E77" s="54" t="s">
        <v>364</v>
      </c>
      <c r="F77" s="70">
        <v>0.3</v>
      </c>
      <c r="G77" s="54" t="s">
        <v>415</v>
      </c>
      <c r="H77" s="54" t="s">
        <v>366</v>
      </c>
      <c r="I77" s="54" t="s">
        <v>322</v>
      </c>
      <c r="J77" s="59"/>
    </row>
    <row r="78" spans="1:10" s="37" customFormat="1" ht="30">
      <c r="A78" s="61">
        <v>15</v>
      </c>
      <c r="B78" s="55" t="s">
        <v>327</v>
      </c>
      <c r="C78" s="56">
        <v>1.8</v>
      </c>
      <c r="D78" s="54" t="s">
        <v>328</v>
      </c>
      <c r="E78" s="54" t="s">
        <v>329</v>
      </c>
      <c r="F78" s="70">
        <v>0.35</v>
      </c>
      <c r="G78" s="54" t="s">
        <v>320</v>
      </c>
      <c r="H78" s="54" t="s">
        <v>321</v>
      </c>
      <c r="I78" s="54" t="s">
        <v>322</v>
      </c>
      <c r="J78" s="59"/>
    </row>
    <row r="79" spans="1:10" s="37" customFormat="1" ht="30">
      <c r="A79" s="54">
        <v>16</v>
      </c>
      <c r="B79" s="55" t="s">
        <v>327</v>
      </c>
      <c r="C79" s="56">
        <v>1.7</v>
      </c>
      <c r="D79" s="54" t="s">
        <v>318</v>
      </c>
      <c r="E79" s="54" t="s">
        <v>319</v>
      </c>
      <c r="F79" s="70">
        <v>0.35</v>
      </c>
      <c r="G79" s="54" t="s">
        <v>320</v>
      </c>
      <c r="H79" s="54" t="s">
        <v>321</v>
      </c>
      <c r="I79" s="54" t="s">
        <v>322</v>
      </c>
      <c r="J79" s="59"/>
    </row>
    <row r="80" spans="1:10" s="37" customFormat="1" ht="30">
      <c r="A80" s="45">
        <v>17</v>
      </c>
      <c r="B80" s="39" t="s">
        <v>405</v>
      </c>
      <c r="C80" s="62">
        <v>0.45</v>
      </c>
      <c r="D80" s="54" t="s">
        <v>389</v>
      </c>
      <c r="E80" s="54" t="s">
        <v>390</v>
      </c>
      <c r="F80" s="70">
        <v>0.35</v>
      </c>
      <c r="G80" s="54" t="s">
        <v>383</v>
      </c>
      <c r="H80" s="54" t="s">
        <v>384</v>
      </c>
      <c r="I80" s="54" t="s">
        <v>322</v>
      </c>
      <c r="J80" s="59"/>
    </row>
    <row r="81" spans="1:10" s="37" customFormat="1" ht="45">
      <c r="A81" s="61">
        <v>18</v>
      </c>
      <c r="B81" s="39" t="s">
        <v>454</v>
      </c>
      <c r="C81" s="62">
        <v>0.6</v>
      </c>
      <c r="D81" s="54" t="s">
        <v>363</v>
      </c>
      <c r="E81" s="54" t="s">
        <v>364</v>
      </c>
      <c r="F81" s="70">
        <v>0.35</v>
      </c>
      <c r="G81" s="54" t="s">
        <v>415</v>
      </c>
      <c r="H81" s="54" t="s">
        <v>366</v>
      </c>
      <c r="I81" s="54" t="s">
        <v>322</v>
      </c>
      <c r="J81" s="59"/>
    </row>
    <row r="82" spans="1:10" s="37" customFormat="1" ht="30">
      <c r="A82" s="54">
        <v>19</v>
      </c>
      <c r="B82" s="46" t="s">
        <v>244</v>
      </c>
      <c r="C82" s="47">
        <v>1.2</v>
      </c>
      <c r="D82" s="45" t="s">
        <v>230</v>
      </c>
      <c r="E82" s="48" t="s">
        <v>231</v>
      </c>
      <c r="F82" s="49">
        <v>0.4</v>
      </c>
      <c r="G82" s="50" t="s">
        <v>232</v>
      </c>
      <c r="H82" s="50" t="s">
        <v>233</v>
      </c>
      <c r="I82" s="50" t="s">
        <v>234</v>
      </c>
    </row>
    <row r="83" spans="1:10" s="37" customFormat="1" ht="30">
      <c r="A83" s="45">
        <v>20</v>
      </c>
      <c r="B83" s="51" t="s">
        <v>248</v>
      </c>
      <c r="C83" s="47">
        <v>2</v>
      </c>
      <c r="D83" s="45" t="s">
        <v>230</v>
      </c>
      <c r="E83" s="48" t="s">
        <v>231</v>
      </c>
      <c r="F83" s="49">
        <v>0.4</v>
      </c>
      <c r="G83" s="50" t="s">
        <v>249</v>
      </c>
      <c r="H83" s="50" t="s">
        <v>250</v>
      </c>
      <c r="I83" s="50" t="s">
        <v>234</v>
      </c>
    </row>
    <row r="84" spans="1:10" s="37" customFormat="1" ht="45">
      <c r="A84" s="61">
        <v>21</v>
      </c>
      <c r="B84" s="51" t="s">
        <v>252</v>
      </c>
      <c r="C84" s="47">
        <v>0.99</v>
      </c>
      <c r="D84" s="45" t="s">
        <v>230</v>
      </c>
      <c r="E84" s="48" t="s">
        <v>231</v>
      </c>
      <c r="F84" s="49">
        <v>0.4</v>
      </c>
      <c r="G84" s="50" t="s">
        <v>249</v>
      </c>
      <c r="H84" s="50" t="s">
        <v>250</v>
      </c>
      <c r="I84" s="50" t="s">
        <v>234</v>
      </c>
    </row>
    <row r="85" spans="1:10" s="59" customFormat="1" ht="30">
      <c r="A85" s="54">
        <v>22</v>
      </c>
      <c r="B85" s="55" t="s">
        <v>332</v>
      </c>
      <c r="C85" s="56">
        <v>1.4</v>
      </c>
      <c r="D85" s="54" t="s">
        <v>318</v>
      </c>
      <c r="E85" s="54" t="s">
        <v>319</v>
      </c>
      <c r="F85" s="70">
        <v>0.4</v>
      </c>
      <c r="G85" s="54" t="s">
        <v>320</v>
      </c>
      <c r="H85" s="54" t="s">
        <v>321</v>
      </c>
      <c r="I85" s="54" t="s">
        <v>322</v>
      </c>
    </row>
    <row r="86" spans="1:10" s="59" customFormat="1" ht="30">
      <c r="A86" s="45">
        <v>23</v>
      </c>
      <c r="B86" s="55" t="s">
        <v>333</v>
      </c>
      <c r="C86" s="56">
        <v>0.47</v>
      </c>
      <c r="D86" s="54" t="s">
        <v>318</v>
      </c>
      <c r="E86" s="54" t="s">
        <v>319</v>
      </c>
      <c r="F86" s="70">
        <v>0.4</v>
      </c>
      <c r="G86" s="54" t="s">
        <v>320</v>
      </c>
      <c r="H86" s="54" t="s">
        <v>321</v>
      </c>
      <c r="I86" s="54" t="s">
        <v>322</v>
      </c>
    </row>
    <row r="87" spans="1:10" s="59" customFormat="1" ht="45">
      <c r="A87" s="61">
        <v>24</v>
      </c>
      <c r="B87" s="55" t="s">
        <v>349</v>
      </c>
      <c r="C87" s="62">
        <v>1.19</v>
      </c>
      <c r="D87" s="54" t="s">
        <v>328</v>
      </c>
      <c r="E87" s="54" t="s">
        <v>329</v>
      </c>
      <c r="F87" s="70">
        <v>0.4</v>
      </c>
      <c r="G87" s="54" t="s">
        <v>344</v>
      </c>
      <c r="H87" s="54" t="s">
        <v>345</v>
      </c>
      <c r="I87" s="54" t="s">
        <v>322</v>
      </c>
    </row>
    <row r="88" spans="1:10" s="59" customFormat="1" ht="45">
      <c r="A88" s="54">
        <v>25</v>
      </c>
      <c r="B88" s="55" t="s">
        <v>351</v>
      </c>
      <c r="C88" s="62">
        <v>0.4</v>
      </c>
      <c r="D88" s="54" t="s">
        <v>328</v>
      </c>
      <c r="E88" s="54" t="s">
        <v>329</v>
      </c>
      <c r="F88" s="70">
        <v>0.4</v>
      </c>
      <c r="G88" s="54" t="s">
        <v>344</v>
      </c>
      <c r="H88" s="54" t="s">
        <v>345</v>
      </c>
      <c r="I88" s="54" t="s">
        <v>322</v>
      </c>
    </row>
    <row r="89" spans="1:10" s="59" customFormat="1" ht="45">
      <c r="A89" s="45">
        <v>26</v>
      </c>
      <c r="B89" s="55" t="s">
        <v>27</v>
      </c>
      <c r="C89" s="62">
        <v>0.3</v>
      </c>
      <c r="D89" s="54" t="s">
        <v>328</v>
      </c>
      <c r="E89" s="54" t="s">
        <v>329</v>
      </c>
      <c r="F89" s="70">
        <v>0.4</v>
      </c>
      <c r="G89" s="54" t="s">
        <v>344</v>
      </c>
      <c r="H89" s="54" t="s">
        <v>345</v>
      </c>
      <c r="I89" s="54" t="s">
        <v>322</v>
      </c>
    </row>
    <row r="90" spans="1:10" s="59" customFormat="1" ht="45">
      <c r="A90" s="61">
        <v>27</v>
      </c>
      <c r="B90" s="39" t="s">
        <v>356</v>
      </c>
      <c r="C90" s="62">
        <v>1.4</v>
      </c>
      <c r="D90" s="54" t="s">
        <v>328</v>
      </c>
      <c r="E90" s="54" t="s">
        <v>329</v>
      </c>
      <c r="F90" s="70">
        <v>0.4</v>
      </c>
      <c r="G90" s="54" t="s">
        <v>344</v>
      </c>
      <c r="H90" s="54" t="s">
        <v>345</v>
      </c>
      <c r="I90" s="54" t="s">
        <v>322</v>
      </c>
    </row>
    <row r="91" spans="1:10" s="59" customFormat="1" ht="45">
      <c r="A91" s="54">
        <v>28</v>
      </c>
      <c r="B91" s="39" t="s">
        <v>362</v>
      </c>
      <c r="C91" s="62">
        <v>1</v>
      </c>
      <c r="D91" s="54" t="s">
        <v>363</v>
      </c>
      <c r="E91" s="54" t="s">
        <v>364</v>
      </c>
      <c r="F91" s="71">
        <v>0.4</v>
      </c>
      <c r="G91" s="54" t="s">
        <v>365</v>
      </c>
      <c r="H91" s="54" t="s">
        <v>366</v>
      </c>
      <c r="I91" s="54" t="s">
        <v>322</v>
      </c>
    </row>
    <row r="92" spans="1:10" s="59" customFormat="1" ht="30">
      <c r="A92" s="45">
        <v>29</v>
      </c>
      <c r="B92" s="39" t="s">
        <v>397</v>
      </c>
      <c r="C92" s="62">
        <v>0.33</v>
      </c>
      <c r="D92" s="54" t="s">
        <v>389</v>
      </c>
      <c r="E92" s="54" t="s">
        <v>390</v>
      </c>
      <c r="F92" s="70">
        <v>0.4</v>
      </c>
      <c r="G92" s="54" t="s">
        <v>383</v>
      </c>
      <c r="H92" s="54" t="s">
        <v>384</v>
      </c>
      <c r="I92" s="54" t="s">
        <v>322</v>
      </c>
    </row>
    <row r="93" spans="1:10" s="59" customFormat="1" ht="30">
      <c r="A93" s="61">
        <v>30</v>
      </c>
      <c r="B93" s="51" t="s">
        <v>246</v>
      </c>
      <c r="C93" s="47">
        <v>0.32</v>
      </c>
      <c r="D93" s="45" t="s">
        <v>230</v>
      </c>
      <c r="E93" s="48" t="s">
        <v>231</v>
      </c>
      <c r="F93" s="49">
        <v>0.5</v>
      </c>
      <c r="G93" s="50" t="s">
        <v>247</v>
      </c>
      <c r="H93" s="50" t="s">
        <v>233</v>
      </c>
      <c r="I93" s="50" t="s">
        <v>234</v>
      </c>
      <c r="J93" s="37"/>
    </row>
    <row r="94" spans="1:10" s="59" customFormat="1" ht="30">
      <c r="A94" s="54">
        <v>31</v>
      </c>
      <c r="B94" s="51" t="s">
        <v>269</v>
      </c>
      <c r="C94" s="47">
        <v>0.65</v>
      </c>
      <c r="D94" s="45" t="s">
        <v>230</v>
      </c>
      <c r="E94" s="48" t="s">
        <v>231</v>
      </c>
      <c r="F94" s="49">
        <v>0.5</v>
      </c>
      <c r="G94" s="50" t="s">
        <v>266</v>
      </c>
      <c r="H94" s="50" t="s">
        <v>261</v>
      </c>
      <c r="I94" s="50" t="s">
        <v>234</v>
      </c>
      <c r="J94" s="37"/>
    </row>
    <row r="95" spans="1:10" s="59" customFormat="1" ht="30">
      <c r="A95" s="45">
        <v>32</v>
      </c>
      <c r="B95" s="51" t="s">
        <v>273</v>
      </c>
      <c r="C95" s="47">
        <v>0.66</v>
      </c>
      <c r="D95" s="45" t="s">
        <v>230</v>
      </c>
      <c r="E95" s="48" t="s">
        <v>231</v>
      </c>
      <c r="F95" s="49">
        <v>0.5</v>
      </c>
      <c r="G95" s="50" t="s">
        <v>266</v>
      </c>
      <c r="H95" s="50" t="s">
        <v>261</v>
      </c>
      <c r="I95" s="50" t="s">
        <v>234</v>
      </c>
      <c r="J95" s="37"/>
    </row>
    <row r="96" spans="1:10" s="59" customFormat="1" ht="30">
      <c r="A96" s="61">
        <v>33</v>
      </c>
      <c r="B96" s="51" t="s">
        <v>279</v>
      </c>
      <c r="C96" s="47">
        <v>0.4</v>
      </c>
      <c r="D96" s="45" t="s">
        <v>230</v>
      </c>
      <c r="E96" s="48" t="s">
        <v>231</v>
      </c>
      <c r="F96" s="49">
        <v>0.5</v>
      </c>
      <c r="G96" s="50" t="s">
        <v>266</v>
      </c>
      <c r="H96" s="50" t="s">
        <v>261</v>
      </c>
      <c r="I96" s="50" t="s">
        <v>234</v>
      </c>
      <c r="J96" s="37"/>
    </row>
    <row r="97" spans="1:10" s="59" customFormat="1" ht="30">
      <c r="A97" s="54">
        <v>34</v>
      </c>
      <c r="B97" s="51" t="s">
        <v>280</v>
      </c>
      <c r="C97" s="47">
        <v>0.54</v>
      </c>
      <c r="D97" s="45" t="s">
        <v>230</v>
      </c>
      <c r="E97" s="48" t="s">
        <v>231</v>
      </c>
      <c r="F97" s="49">
        <v>0.5</v>
      </c>
      <c r="G97" s="50" t="s">
        <v>266</v>
      </c>
      <c r="H97" s="50" t="s">
        <v>261</v>
      </c>
      <c r="I97" s="50" t="s">
        <v>234</v>
      </c>
      <c r="J97" s="37"/>
    </row>
    <row r="98" spans="1:10" s="59" customFormat="1" ht="30">
      <c r="A98" s="45">
        <v>35</v>
      </c>
      <c r="B98" s="51" t="s">
        <v>281</v>
      </c>
      <c r="C98" s="47">
        <v>0.6</v>
      </c>
      <c r="D98" s="45" t="s">
        <v>230</v>
      </c>
      <c r="E98" s="48" t="s">
        <v>231</v>
      </c>
      <c r="F98" s="49">
        <v>0.5</v>
      </c>
      <c r="G98" s="50" t="s">
        <v>232</v>
      </c>
      <c r="H98" s="50" t="s">
        <v>261</v>
      </c>
      <c r="I98" s="50" t="s">
        <v>234</v>
      </c>
      <c r="J98" s="37"/>
    </row>
    <row r="99" spans="1:10" s="59" customFormat="1" ht="30">
      <c r="A99" s="61">
        <v>36</v>
      </c>
      <c r="B99" s="51" t="s">
        <v>282</v>
      </c>
      <c r="C99" s="47">
        <v>0.6</v>
      </c>
      <c r="D99" s="45" t="s">
        <v>230</v>
      </c>
      <c r="E99" s="48" t="s">
        <v>231</v>
      </c>
      <c r="F99" s="49">
        <v>0.5</v>
      </c>
      <c r="G99" s="50" t="s">
        <v>232</v>
      </c>
      <c r="H99" s="50" t="s">
        <v>261</v>
      </c>
      <c r="I99" s="50" t="s">
        <v>234</v>
      </c>
      <c r="J99" s="37"/>
    </row>
    <row r="100" spans="1:10" s="59" customFormat="1" ht="30">
      <c r="A100" s="54">
        <v>37</v>
      </c>
      <c r="B100" s="51" t="s">
        <v>284</v>
      </c>
      <c r="C100" s="47">
        <v>0.88</v>
      </c>
      <c r="D100" s="45" t="s">
        <v>230</v>
      </c>
      <c r="E100" s="48" t="s">
        <v>231</v>
      </c>
      <c r="F100" s="49">
        <v>0.5</v>
      </c>
      <c r="G100" s="50" t="s">
        <v>232</v>
      </c>
      <c r="H100" s="50" t="s">
        <v>261</v>
      </c>
      <c r="I100" s="50" t="s">
        <v>234</v>
      </c>
      <c r="J100" s="37"/>
    </row>
    <row r="101" spans="1:10" s="59" customFormat="1" ht="30">
      <c r="A101" s="45">
        <v>38</v>
      </c>
      <c r="B101" s="51" t="s">
        <v>285</v>
      </c>
      <c r="C101" s="47">
        <v>0.88</v>
      </c>
      <c r="D101" s="45" t="s">
        <v>230</v>
      </c>
      <c r="E101" s="48" t="s">
        <v>231</v>
      </c>
      <c r="F101" s="49">
        <v>0.5</v>
      </c>
      <c r="G101" s="50" t="s">
        <v>266</v>
      </c>
      <c r="H101" s="50" t="s">
        <v>261</v>
      </c>
      <c r="I101" s="50" t="s">
        <v>234</v>
      </c>
      <c r="J101" s="37"/>
    </row>
    <row r="102" spans="1:10" s="59" customFormat="1" ht="30">
      <c r="A102" s="61">
        <v>39</v>
      </c>
      <c r="B102" s="46" t="s">
        <v>289</v>
      </c>
      <c r="C102" s="47">
        <v>1.1000000000000001</v>
      </c>
      <c r="D102" s="45" t="s">
        <v>230</v>
      </c>
      <c r="E102" s="48" t="s">
        <v>231</v>
      </c>
      <c r="F102" s="52">
        <v>0.5</v>
      </c>
      <c r="G102" s="50" t="s">
        <v>247</v>
      </c>
      <c r="H102" s="50" t="s">
        <v>233</v>
      </c>
      <c r="I102" s="50" t="s">
        <v>234</v>
      </c>
      <c r="J102" s="37"/>
    </row>
    <row r="103" spans="1:10" s="59" customFormat="1" ht="30">
      <c r="A103" s="54">
        <v>40</v>
      </c>
      <c r="B103" s="46" t="s">
        <v>290</v>
      </c>
      <c r="C103" s="47">
        <v>0.37</v>
      </c>
      <c r="D103" s="45" t="s">
        <v>230</v>
      </c>
      <c r="E103" s="48" t="s">
        <v>231</v>
      </c>
      <c r="F103" s="52">
        <v>0.5</v>
      </c>
      <c r="G103" s="50" t="s">
        <v>247</v>
      </c>
      <c r="H103" s="50" t="s">
        <v>233</v>
      </c>
      <c r="I103" s="50" t="s">
        <v>234</v>
      </c>
      <c r="J103" s="37"/>
    </row>
    <row r="104" spans="1:10" s="59" customFormat="1" ht="30">
      <c r="A104" s="45">
        <v>41</v>
      </c>
      <c r="B104" s="46" t="s">
        <v>291</v>
      </c>
      <c r="C104" s="47">
        <v>1.6</v>
      </c>
      <c r="D104" s="45" t="s">
        <v>230</v>
      </c>
      <c r="E104" s="48" t="s">
        <v>231</v>
      </c>
      <c r="F104" s="52">
        <v>0.5</v>
      </c>
      <c r="G104" s="50" t="s">
        <v>247</v>
      </c>
      <c r="H104" s="50" t="s">
        <v>233</v>
      </c>
      <c r="I104" s="50" t="s">
        <v>234</v>
      </c>
      <c r="J104" s="37"/>
    </row>
    <row r="105" spans="1:10" s="59" customFormat="1" ht="30">
      <c r="A105" s="61">
        <v>42</v>
      </c>
      <c r="B105" s="46" t="s">
        <v>292</v>
      </c>
      <c r="C105" s="47">
        <v>0.48199999999999998</v>
      </c>
      <c r="D105" s="45" t="s">
        <v>230</v>
      </c>
      <c r="E105" s="48" t="s">
        <v>231</v>
      </c>
      <c r="F105" s="52">
        <v>0.5</v>
      </c>
      <c r="G105" s="50" t="s">
        <v>247</v>
      </c>
      <c r="H105" s="50" t="s">
        <v>233</v>
      </c>
      <c r="I105" s="50" t="s">
        <v>234</v>
      </c>
      <c r="J105" s="37"/>
    </row>
    <row r="106" spans="1:10" s="59" customFormat="1" ht="30">
      <c r="A106" s="54">
        <v>43</v>
      </c>
      <c r="B106" s="46" t="s">
        <v>293</v>
      </c>
      <c r="C106" s="47">
        <v>0.45</v>
      </c>
      <c r="D106" s="45" t="s">
        <v>230</v>
      </c>
      <c r="E106" s="48" t="s">
        <v>231</v>
      </c>
      <c r="F106" s="52">
        <v>0.5</v>
      </c>
      <c r="G106" s="50" t="s">
        <v>247</v>
      </c>
      <c r="H106" s="50" t="s">
        <v>233</v>
      </c>
      <c r="I106" s="50" t="s">
        <v>234</v>
      </c>
      <c r="J106" s="37"/>
    </row>
    <row r="107" spans="1:10" s="59" customFormat="1" ht="30">
      <c r="A107" s="45">
        <v>44</v>
      </c>
      <c r="B107" s="46" t="s">
        <v>296</v>
      </c>
      <c r="C107" s="47">
        <v>0.55100000000000005</v>
      </c>
      <c r="D107" s="45" t="s">
        <v>230</v>
      </c>
      <c r="E107" s="48" t="s">
        <v>231</v>
      </c>
      <c r="F107" s="52">
        <v>0.5</v>
      </c>
      <c r="G107" s="50" t="s">
        <v>247</v>
      </c>
      <c r="H107" s="50" t="s">
        <v>233</v>
      </c>
      <c r="I107" s="50" t="s">
        <v>234</v>
      </c>
      <c r="J107" s="37"/>
    </row>
    <row r="108" spans="1:10" s="59" customFormat="1" ht="30">
      <c r="A108" s="61">
        <v>45</v>
      </c>
      <c r="B108" s="46" t="s">
        <v>297</v>
      </c>
      <c r="C108" s="47">
        <v>0.23</v>
      </c>
      <c r="D108" s="45" t="s">
        <v>230</v>
      </c>
      <c r="E108" s="48" t="s">
        <v>231</v>
      </c>
      <c r="F108" s="52">
        <v>0.5</v>
      </c>
      <c r="G108" s="50" t="s">
        <v>247</v>
      </c>
      <c r="H108" s="50" t="s">
        <v>233</v>
      </c>
      <c r="I108" s="50" t="s">
        <v>234</v>
      </c>
      <c r="J108" s="37"/>
    </row>
    <row r="109" spans="1:10" s="59" customFormat="1" ht="30">
      <c r="A109" s="54">
        <v>46</v>
      </c>
      <c r="B109" s="46" t="s">
        <v>298</v>
      </c>
      <c r="C109" s="47">
        <v>0.38</v>
      </c>
      <c r="D109" s="45" t="s">
        <v>230</v>
      </c>
      <c r="E109" s="48" t="s">
        <v>231</v>
      </c>
      <c r="F109" s="52">
        <v>0.5</v>
      </c>
      <c r="G109" s="50" t="s">
        <v>247</v>
      </c>
      <c r="H109" s="50" t="s">
        <v>233</v>
      </c>
      <c r="I109" s="50" t="s">
        <v>234</v>
      </c>
      <c r="J109" s="37"/>
    </row>
    <row r="110" spans="1:10" s="59" customFormat="1" ht="30">
      <c r="A110" s="45">
        <v>47</v>
      </c>
      <c r="B110" s="46" t="s">
        <v>299</v>
      </c>
      <c r="C110" s="47">
        <v>0.27</v>
      </c>
      <c r="D110" s="45" t="s">
        <v>230</v>
      </c>
      <c r="E110" s="48" t="s">
        <v>231</v>
      </c>
      <c r="F110" s="52">
        <v>0.5</v>
      </c>
      <c r="G110" s="50" t="s">
        <v>247</v>
      </c>
      <c r="H110" s="50" t="s">
        <v>233</v>
      </c>
      <c r="I110" s="50" t="s">
        <v>234</v>
      </c>
      <c r="J110" s="37"/>
    </row>
    <row r="111" spans="1:10" s="59" customFormat="1" ht="30">
      <c r="A111" s="61">
        <v>48</v>
      </c>
      <c r="B111" s="46" t="s">
        <v>300</v>
      </c>
      <c r="C111" s="47">
        <v>1</v>
      </c>
      <c r="D111" s="45" t="s">
        <v>230</v>
      </c>
      <c r="E111" s="48" t="s">
        <v>231</v>
      </c>
      <c r="F111" s="52">
        <v>0.5</v>
      </c>
      <c r="G111" s="50" t="s">
        <v>247</v>
      </c>
      <c r="H111" s="50" t="s">
        <v>233</v>
      </c>
      <c r="I111" s="50" t="s">
        <v>234</v>
      </c>
      <c r="J111" s="37"/>
    </row>
    <row r="112" spans="1:10" s="59" customFormat="1" ht="30">
      <c r="A112" s="54">
        <v>49</v>
      </c>
      <c r="B112" s="46" t="s">
        <v>301</v>
      </c>
      <c r="C112" s="47">
        <v>3</v>
      </c>
      <c r="D112" s="45" t="s">
        <v>230</v>
      </c>
      <c r="E112" s="48" t="s">
        <v>231</v>
      </c>
      <c r="F112" s="52">
        <v>0.5</v>
      </c>
      <c r="G112" s="50" t="s">
        <v>247</v>
      </c>
      <c r="H112" s="50" t="s">
        <v>233</v>
      </c>
      <c r="I112" s="50" t="s">
        <v>234</v>
      </c>
      <c r="J112" s="37"/>
    </row>
    <row r="113" spans="1:12" s="59" customFormat="1" ht="30">
      <c r="A113" s="45">
        <v>50</v>
      </c>
      <c r="B113" s="46" t="s">
        <v>302</v>
      </c>
      <c r="C113" s="47">
        <v>1.45</v>
      </c>
      <c r="D113" s="45" t="s">
        <v>230</v>
      </c>
      <c r="E113" s="48" t="s">
        <v>231</v>
      </c>
      <c r="F113" s="52">
        <v>0.5</v>
      </c>
      <c r="G113" s="50" t="s">
        <v>247</v>
      </c>
      <c r="H113" s="50" t="s">
        <v>233</v>
      </c>
      <c r="I113" s="50" t="s">
        <v>234</v>
      </c>
      <c r="J113" s="37"/>
    </row>
    <row r="114" spans="1:12" s="59" customFormat="1" ht="30">
      <c r="A114" s="61">
        <v>51</v>
      </c>
      <c r="B114" s="46" t="s">
        <v>303</v>
      </c>
      <c r="C114" s="47">
        <v>0.36299999999999999</v>
      </c>
      <c r="D114" s="45" t="s">
        <v>230</v>
      </c>
      <c r="E114" s="48" t="s">
        <v>231</v>
      </c>
      <c r="F114" s="52">
        <v>0.5</v>
      </c>
      <c r="G114" s="50" t="s">
        <v>247</v>
      </c>
      <c r="H114" s="50" t="s">
        <v>233</v>
      </c>
      <c r="I114" s="50" t="s">
        <v>234</v>
      </c>
      <c r="J114" s="37"/>
    </row>
    <row r="115" spans="1:12" s="59" customFormat="1" ht="30">
      <c r="A115" s="54">
        <v>52</v>
      </c>
      <c r="B115" s="46" t="s">
        <v>304</v>
      </c>
      <c r="C115" s="47">
        <v>0.3</v>
      </c>
      <c r="D115" s="45" t="s">
        <v>230</v>
      </c>
      <c r="E115" s="48" t="s">
        <v>231</v>
      </c>
      <c r="F115" s="52">
        <v>0.5</v>
      </c>
      <c r="G115" s="50" t="s">
        <v>247</v>
      </c>
      <c r="H115" s="50" t="s">
        <v>233</v>
      </c>
      <c r="I115" s="50" t="s">
        <v>234</v>
      </c>
      <c r="J115" s="37"/>
    </row>
    <row r="116" spans="1:12" s="59" customFormat="1" ht="30">
      <c r="A116" s="45">
        <v>53</v>
      </c>
      <c r="B116" s="46" t="s">
        <v>305</v>
      </c>
      <c r="C116" s="47">
        <v>0.32700000000000001</v>
      </c>
      <c r="D116" s="45" t="s">
        <v>230</v>
      </c>
      <c r="E116" s="48" t="s">
        <v>231</v>
      </c>
      <c r="F116" s="52">
        <v>0.5</v>
      </c>
      <c r="G116" s="50" t="s">
        <v>247</v>
      </c>
      <c r="H116" s="50" t="s">
        <v>233</v>
      </c>
      <c r="I116" s="50" t="s">
        <v>234</v>
      </c>
      <c r="J116" s="37"/>
    </row>
    <row r="117" spans="1:12" s="59" customFormat="1" ht="30">
      <c r="A117" s="61">
        <v>54</v>
      </c>
      <c r="B117" s="46" t="s">
        <v>312</v>
      </c>
      <c r="C117" s="47">
        <v>2.09</v>
      </c>
      <c r="D117" s="45" t="s">
        <v>230</v>
      </c>
      <c r="E117" s="48" t="s">
        <v>231</v>
      </c>
      <c r="F117" s="52">
        <v>0.5</v>
      </c>
      <c r="G117" s="50" t="s">
        <v>247</v>
      </c>
      <c r="H117" s="50" t="s">
        <v>233</v>
      </c>
      <c r="I117" s="50" t="s">
        <v>234</v>
      </c>
      <c r="J117" s="37"/>
    </row>
    <row r="118" spans="1:12" s="59" customFormat="1" ht="15">
      <c r="A118" s="45"/>
      <c r="B118" s="46"/>
      <c r="C118" s="66">
        <f>SUM(C64:C117)</f>
        <v>46.953000000000003</v>
      </c>
      <c r="D118" s="45"/>
      <c r="E118" s="48"/>
      <c r="F118" s="52"/>
      <c r="G118" s="50"/>
      <c r="H118" s="50"/>
      <c r="I118" s="50"/>
      <c r="J118" s="37"/>
    </row>
    <row r="119" spans="1:12" s="59" customFormat="1" ht="15">
      <c r="A119" s="133" t="s">
        <v>227</v>
      </c>
      <c r="B119" s="134"/>
      <c r="C119" s="134"/>
      <c r="D119" s="134"/>
      <c r="E119" s="134"/>
      <c r="F119" s="134"/>
      <c r="G119" s="134"/>
      <c r="H119" s="134"/>
      <c r="I119" s="135"/>
      <c r="J119" s="37"/>
    </row>
    <row r="120" spans="1:12" s="59" customFormat="1" ht="33.75" customHeight="1">
      <c r="A120" s="61">
        <v>1</v>
      </c>
      <c r="B120" s="39" t="s">
        <v>373</v>
      </c>
      <c r="C120" s="62">
        <v>0.6</v>
      </c>
      <c r="D120" s="54" t="s">
        <v>328</v>
      </c>
      <c r="E120" s="54" t="s">
        <v>329</v>
      </c>
      <c r="F120" s="70">
        <v>0.52</v>
      </c>
      <c r="G120" s="54" t="s">
        <v>344</v>
      </c>
      <c r="H120" s="54" t="s">
        <v>345</v>
      </c>
      <c r="I120" s="54" t="s">
        <v>322</v>
      </c>
      <c r="J120" s="63"/>
    </row>
    <row r="121" spans="1:12" s="59" customFormat="1" ht="30">
      <c r="A121" s="45">
        <v>2</v>
      </c>
      <c r="B121" s="46" t="s">
        <v>314</v>
      </c>
      <c r="C121" s="47">
        <v>1.03</v>
      </c>
      <c r="D121" s="45" t="s">
        <v>230</v>
      </c>
      <c r="E121" s="48" t="s">
        <v>231</v>
      </c>
      <c r="F121" s="52">
        <v>0.53</v>
      </c>
      <c r="G121" s="50" t="s">
        <v>247</v>
      </c>
      <c r="H121" s="50" t="s">
        <v>233</v>
      </c>
      <c r="I121" s="50" t="s">
        <v>234</v>
      </c>
      <c r="J121" s="37"/>
    </row>
    <row r="122" spans="1:12" s="59" customFormat="1" ht="30">
      <c r="A122" s="45">
        <v>3</v>
      </c>
      <c r="B122" s="46" t="s">
        <v>309</v>
      </c>
      <c r="C122" s="47">
        <v>0.32800000000000001</v>
      </c>
      <c r="D122" s="45" t="s">
        <v>230</v>
      </c>
      <c r="E122" s="48" t="s">
        <v>231</v>
      </c>
      <c r="F122" s="52">
        <v>0.54</v>
      </c>
      <c r="G122" s="50" t="s">
        <v>247</v>
      </c>
      <c r="H122" s="50" t="s">
        <v>233</v>
      </c>
      <c r="I122" s="50" t="s">
        <v>234</v>
      </c>
      <c r="J122" s="37"/>
    </row>
    <row r="123" spans="1:12" s="59" customFormat="1" ht="30">
      <c r="A123" s="61">
        <v>4</v>
      </c>
      <c r="B123" s="46" t="s">
        <v>310</v>
      </c>
      <c r="C123" s="47">
        <v>0.38500000000000001</v>
      </c>
      <c r="D123" s="45" t="s">
        <v>230</v>
      </c>
      <c r="E123" s="48" t="s">
        <v>231</v>
      </c>
      <c r="F123" s="52">
        <v>0.54</v>
      </c>
      <c r="G123" s="50" t="s">
        <v>247</v>
      </c>
      <c r="H123" s="50" t="s">
        <v>233</v>
      </c>
      <c r="I123" s="50" t="s">
        <v>234</v>
      </c>
      <c r="J123" s="37"/>
    </row>
    <row r="124" spans="1:12" s="59" customFormat="1" ht="30">
      <c r="A124" s="45">
        <v>5</v>
      </c>
      <c r="B124" s="51" t="s">
        <v>315</v>
      </c>
      <c r="C124" s="47">
        <v>0.65</v>
      </c>
      <c r="D124" s="45" t="s">
        <v>230</v>
      </c>
      <c r="E124" s="48" t="s">
        <v>231</v>
      </c>
      <c r="F124" s="52">
        <v>0.54</v>
      </c>
      <c r="G124" s="50" t="s">
        <v>247</v>
      </c>
      <c r="H124" s="50" t="s">
        <v>233</v>
      </c>
      <c r="I124" s="50" t="s">
        <v>234</v>
      </c>
      <c r="J124" s="37"/>
    </row>
    <row r="125" spans="1:12" s="59" customFormat="1" ht="30">
      <c r="A125" s="45">
        <v>6</v>
      </c>
      <c r="B125" s="51" t="s">
        <v>265</v>
      </c>
      <c r="C125" s="47">
        <v>0.4</v>
      </c>
      <c r="D125" s="45" t="s">
        <v>230</v>
      </c>
      <c r="E125" s="48" t="s">
        <v>231</v>
      </c>
      <c r="F125" s="49">
        <v>0.55000000000000004</v>
      </c>
      <c r="G125" s="50" t="s">
        <v>266</v>
      </c>
      <c r="H125" s="50" t="s">
        <v>261</v>
      </c>
      <c r="I125" s="50" t="s">
        <v>234</v>
      </c>
      <c r="J125" s="37"/>
    </row>
    <row r="126" spans="1:12" s="59" customFormat="1" ht="30">
      <c r="A126" s="61">
        <v>7</v>
      </c>
      <c r="B126" s="51" t="s">
        <v>267</v>
      </c>
      <c r="C126" s="47">
        <v>0.4</v>
      </c>
      <c r="D126" s="45" t="s">
        <v>230</v>
      </c>
      <c r="E126" s="48" t="s">
        <v>231</v>
      </c>
      <c r="F126" s="49">
        <v>0.55000000000000004</v>
      </c>
      <c r="G126" s="50" t="s">
        <v>266</v>
      </c>
      <c r="H126" s="50" t="s">
        <v>261</v>
      </c>
      <c r="I126" s="50" t="s">
        <v>234</v>
      </c>
      <c r="J126" s="37"/>
      <c r="L126" s="64"/>
    </row>
    <row r="127" spans="1:12" s="59" customFormat="1" ht="30">
      <c r="A127" s="45">
        <v>8</v>
      </c>
      <c r="B127" s="51" t="s">
        <v>272</v>
      </c>
      <c r="C127" s="47">
        <v>1.2</v>
      </c>
      <c r="D127" s="45" t="s">
        <v>230</v>
      </c>
      <c r="E127" s="48" t="s">
        <v>231</v>
      </c>
      <c r="F127" s="49">
        <v>0.55000000000000004</v>
      </c>
      <c r="G127" s="50" t="s">
        <v>232</v>
      </c>
      <c r="H127" s="50" t="s">
        <v>261</v>
      </c>
      <c r="I127" s="50" t="s">
        <v>234</v>
      </c>
      <c r="J127" s="37"/>
      <c r="L127" s="64"/>
    </row>
    <row r="128" spans="1:12" s="59" customFormat="1" ht="30">
      <c r="A128" s="45">
        <v>9</v>
      </c>
      <c r="B128" s="51" t="s">
        <v>274</v>
      </c>
      <c r="C128" s="47">
        <v>2.84</v>
      </c>
      <c r="D128" s="45" t="s">
        <v>230</v>
      </c>
      <c r="E128" s="48" t="s">
        <v>231</v>
      </c>
      <c r="F128" s="49">
        <v>0.55000000000000004</v>
      </c>
      <c r="G128" s="50" t="s">
        <v>266</v>
      </c>
      <c r="H128" s="50" t="s">
        <v>261</v>
      </c>
      <c r="I128" s="50" t="s">
        <v>234</v>
      </c>
      <c r="J128" s="37"/>
      <c r="L128" s="64"/>
    </row>
    <row r="129" spans="1:12" s="59" customFormat="1" ht="30">
      <c r="A129" s="61">
        <v>10</v>
      </c>
      <c r="B129" s="51" t="s">
        <v>277</v>
      </c>
      <c r="C129" s="47">
        <v>1.738</v>
      </c>
      <c r="D129" s="45" t="s">
        <v>230</v>
      </c>
      <c r="E129" s="48" t="s">
        <v>231</v>
      </c>
      <c r="F129" s="49">
        <v>0.55000000000000004</v>
      </c>
      <c r="G129" s="50" t="s">
        <v>266</v>
      </c>
      <c r="H129" s="50" t="s">
        <v>261</v>
      </c>
      <c r="I129" s="50" t="s">
        <v>234</v>
      </c>
      <c r="J129" s="37"/>
      <c r="L129" s="64"/>
    </row>
    <row r="130" spans="1:12" s="59" customFormat="1" ht="30">
      <c r="A130" s="45">
        <v>11</v>
      </c>
      <c r="B130" s="51" t="s">
        <v>288</v>
      </c>
      <c r="C130" s="47">
        <v>3.1</v>
      </c>
      <c r="D130" s="45" t="s">
        <v>230</v>
      </c>
      <c r="E130" s="48" t="s">
        <v>231</v>
      </c>
      <c r="F130" s="52">
        <v>0.55000000000000004</v>
      </c>
      <c r="G130" s="50" t="s">
        <v>247</v>
      </c>
      <c r="H130" s="50" t="s">
        <v>233</v>
      </c>
      <c r="I130" s="50" t="s">
        <v>234</v>
      </c>
      <c r="J130" s="37"/>
      <c r="L130" s="64"/>
    </row>
    <row r="131" spans="1:12" s="59" customFormat="1" ht="30">
      <c r="A131" s="45">
        <v>12</v>
      </c>
      <c r="B131" s="46" t="s">
        <v>294</v>
      </c>
      <c r="C131" s="47">
        <v>0.75600000000000001</v>
      </c>
      <c r="D131" s="45" t="s">
        <v>230</v>
      </c>
      <c r="E131" s="48" t="s">
        <v>231</v>
      </c>
      <c r="F131" s="52">
        <v>0.55000000000000004</v>
      </c>
      <c r="G131" s="50" t="s">
        <v>247</v>
      </c>
      <c r="H131" s="50" t="s">
        <v>233</v>
      </c>
      <c r="I131" s="50" t="s">
        <v>234</v>
      </c>
      <c r="J131" s="37"/>
      <c r="L131" s="64"/>
    </row>
    <row r="132" spans="1:12" s="59" customFormat="1" ht="30">
      <c r="A132" s="61">
        <v>13</v>
      </c>
      <c r="B132" s="46" t="s">
        <v>306</v>
      </c>
      <c r="C132" s="47">
        <v>0.28999999999999998</v>
      </c>
      <c r="D132" s="45" t="s">
        <v>230</v>
      </c>
      <c r="E132" s="48" t="s">
        <v>231</v>
      </c>
      <c r="F132" s="52">
        <v>0.55000000000000004</v>
      </c>
      <c r="G132" s="50" t="s">
        <v>247</v>
      </c>
      <c r="H132" s="50" t="s">
        <v>233</v>
      </c>
      <c r="I132" s="50" t="s">
        <v>234</v>
      </c>
      <c r="J132" s="37"/>
      <c r="L132" s="64"/>
    </row>
    <row r="133" spans="1:12" s="59" customFormat="1" ht="30">
      <c r="A133" s="45">
        <v>14</v>
      </c>
      <c r="B133" s="46" t="s">
        <v>307</v>
      </c>
      <c r="C133" s="47">
        <v>0.55000000000000004</v>
      </c>
      <c r="D133" s="45" t="s">
        <v>230</v>
      </c>
      <c r="E133" s="48" t="s">
        <v>231</v>
      </c>
      <c r="F133" s="52">
        <v>0.55000000000000004</v>
      </c>
      <c r="G133" s="50" t="s">
        <v>247</v>
      </c>
      <c r="H133" s="50" t="s">
        <v>233</v>
      </c>
      <c r="I133" s="50" t="s">
        <v>234</v>
      </c>
      <c r="J133" s="37"/>
    </row>
    <row r="134" spans="1:12" s="59" customFormat="1" ht="30">
      <c r="A134" s="45">
        <v>15</v>
      </c>
      <c r="B134" s="46" t="s">
        <v>311</v>
      </c>
      <c r="C134" s="47">
        <v>1.08</v>
      </c>
      <c r="D134" s="45" t="s">
        <v>230</v>
      </c>
      <c r="E134" s="48" t="s">
        <v>231</v>
      </c>
      <c r="F134" s="52">
        <v>0.55000000000000004</v>
      </c>
      <c r="G134" s="50" t="s">
        <v>247</v>
      </c>
      <c r="H134" s="50" t="s">
        <v>233</v>
      </c>
      <c r="I134" s="50" t="s">
        <v>234</v>
      </c>
      <c r="J134" s="37"/>
    </row>
    <row r="135" spans="1:12" s="59" customFormat="1" ht="30">
      <c r="A135" s="61">
        <v>16</v>
      </c>
      <c r="B135" s="46" t="s">
        <v>313</v>
      </c>
      <c r="C135" s="53">
        <v>3.4</v>
      </c>
      <c r="D135" s="45" t="s">
        <v>230</v>
      </c>
      <c r="E135" s="48" t="s">
        <v>231</v>
      </c>
      <c r="F135" s="52">
        <v>0.55000000000000004</v>
      </c>
      <c r="G135" s="50" t="s">
        <v>247</v>
      </c>
      <c r="H135" s="50" t="s">
        <v>233</v>
      </c>
      <c r="I135" s="50" t="s">
        <v>234</v>
      </c>
      <c r="J135" s="37"/>
    </row>
    <row r="136" spans="1:12" s="59" customFormat="1" ht="30">
      <c r="A136" s="45">
        <v>17</v>
      </c>
      <c r="B136" s="55" t="s">
        <v>323</v>
      </c>
      <c r="C136" s="56">
        <v>1.4</v>
      </c>
      <c r="D136" s="54" t="s">
        <v>318</v>
      </c>
      <c r="E136" s="54" t="s">
        <v>319</v>
      </c>
      <c r="F136" s="70">
        <v>0.55000000000000004</v>
      </c>
      <c r="G136" s="54" t="s">
        <v>320</v>
      </c>
      <c r="H136" s="54" t="s">
        <v>321</v>
      </c>
      <c r="I136" s="54" t="s">
        <v>322</v>
      </c>
    </row>
    <row r="137" spans="1:12" s="59" customFormat="1" ht="45">
      <c r="A137" s="45">
        <v>18</v>
      </c>
      <c r="B137" s="55" t="s">
        <v>343</v>
      </c>
      <c r="C137" s="62">
        <v>1.4</v>
      </c>
      <c r="D137" s="54" t="s">
        <v>328</v>
      </c>
      <c r="E137" s="54" t="s">
        <v>329</v>
      </c>
      <c r="F137" s="70">
        <v>0.55000000000000004</v>
      </c>
      <c r="G137" s="54" t="s">
        <v>344</v>
      </c>
      <c r="H137" s="54" t="s">
        <v>345</v>
      </c>
      <c r="I137" s="54" t="s">
        <v>322</v>
      </c>
    </row>
    <row r="138" spans="1:12" s="59" customFormat="1" ht="45">
      <c r="A138" s="61">
        <v>19</v>
      </c>
      <c r="B138" s="39" t="s">
        <v>375</v>
      </c>
      <c r="C138" s="62">
        <v>0.32</v>
      </c>
      <c r="D138" s="54" t="s">
        <v>328</v>
      </c>
      <c r="E138" s="54" t="s">
        <v>329</v>
      </c>
      <c r="F138" s="70">
        <v>0.55000000000000004</v>
      </c>
      <c r="G138" s="54" t="s">
        <v>344</v>
      </c>
      <c r="H138" s="54" t="s">
        <v>345</v>
      </c>
      <c r="I138" s="54" t="s">
        <v>322</v>
      </c>
      <c r="J138" s="63"/>
    </row>
    <row r="139" spans="1:12" s="59" customFormat="1" ht="45">
      <c r="A139" s="45">
        <v>20</v>
      </c>
      <c r="B139" s="39" t="s">
        <v>376</v>
      </c>
      <c r="C139" s="62">
        <v>0.38</v>
      </c>
      <c r="D139" s="54" t="s">
        <v>328</v>
      </c>
      <c r="E139" s="54" t="s">
        <v>329</v>
      </c>
      <c r="F139" s="70">
        <v>0.55000000000000004</v>
      </c>
      <c r="G139" s="54" t="s">
        <v>344</v>
      </c>
      <c r="H139" s="54" t="s">
        <v>345</v>
      </c>
      <c r="I139" s="54" t="s">
        <v>322</v>
      </c>
      <c r="J139" s="63"/>
    </row>
    <row r="140" spans="1:12" s="59" customFormat="1" ht="45">
      <c r="A140" s="45">
        <v>21</v>
      </c>
      <c r="B140" s="39" t="s">
        <v>377</v>
      </c>
      <c r="C140" s="62">
        <v>0.38</v>
      </c>
      <c r="D140" s="54" t="s">
        <v>328</v>
      </c>
      <c r="E140" s="54" t="s">
        <v>329</v>
      </c>
      <c r="F140" s="70">
        <v>0.55000000000000004</v>
      </c>
      <c r="G140" s="54" t="s">
        <v>344</v>
      </c>
      <c r="H140" s="54" t="s">
        <v>345</v>
      </c>
      <c r="I140" s="54" t="s">
        <v>322</v>
      </c>
      <c r="J140" s="63"/>
    </row>
    <row r="141" spans="1:12" s="59" customFormat="1" ht="30">
      <c r="A141" s="61">
        <v>22</v>
      </c>
      <c r="B141" s="46" t="s">
        <v>308</v>
      </c>
      <c r="C141" s="47">
        <v>0.224</v>
      </c>
      <c r="D141" s="45" t="s">
        <v>230</v>
      </c>
      <c r="E141" s="48" t="s">
        <v>231</v>
      </c>
      <c r="F141" s="52">
        <v>0.57999999999999996</v>
      </c>
      <c r="G141" s="50" t="s">
        <v>247</v>
      </c>
      <c r="H141" s="50" t="s">
        <v>233</v>
      </c>
      <c r="I141" s="50" t="s">
        <v>234</v>
      </c>
      <c r="J141" s="37"/>
    </row>
    <row r="142" spans="1:12" s="59" customFormat="1" ht="30">
      <c r="A142" s="45">
        <v>23</v>
      </c>
      <c r="B142" s="51" t="s">
        <v>263</v>
      </c>
      <c r="C142" s="47">
        <v>1.25</v>
      </c>
      <c r="D142" s="45" t="s">
        <v>230</v>
      </c>
      <c r="E142" s="48" t="s">
        <v>231</v>
      </c>
      <c r="F142" s="49">
        <v>0.6</v>
      </c>
      <c r="G142" s="50" t="s">
        <v>232</v>
      </c>
      <c r="H142" s="50" t="s">
        <v>261</v>
      </c>
      <c r="I142" s="50" t="s">
        <v>234</v>
      </c>
      <c r="J142" s="37"/>
    </row>
    <row r="143" spans="1:12" s="59" customFormat="1" ht="30">
      <c r="A143" s="45">
        <v>24</v>
      </c>
      <c r="B143" s="51" t="s">
        <v>264</v>
      </c>
      <c r="C143" s="47">
        <v>0.26</v>
      </c>
      <c r="D143" s="45" t="s">
        <v>230</v>
      </c>
      <c r="E143" s="48" t="s">
        <v>231</v>
      </c>
      <c r="F143" s="49">
        <v>0.6</v>
      </c>
      <c r="G143" s="50" t="s">
        <v>232</v>
      </c>
      <c r="H143" s="50" t="s">
        <v>261</v>
      </c>
      <c r="I143" s="50" t="s">
        <v>234</v>
      </c>
      <c r="J143" s="37"/>
    </row>
    <row r="144" spans="1:12" s="59" customFormat="1" ht="30">
      <c r="A144" s="61">
        <v>25</v>
      </c>
      <c r="B144" s="51" t="s">
        <v>268</v>
      </c>
      <c r="C144" s="47">
        <v>0.46</v>
      </c>
      <c r="D144" s="45" t="s">
        <v>230</v>
      </c>
      <c r="E144" s="48" t="s">
        <v>231</v>
      </c>
      <c r="F144" s="49">
        <v>0.6</v>
      </c>
      <c r="G144" s="50" t="s">
        <v>266</v>
      </c>
      <c r="H144" s="50" t="s">
        <v>261</v>
      </c>
      <c r="I144" s="50" t="s">
        <v>234</v>
      </c>
      <c r="J144" s="37"/>
    </row>
    <row r="145" spans="1:10" s="59" customFormat="1" ht="30">
      <c r="A145" s="45">
        <v>26</v>
      </c>
      <c r="B145" s="51" t="s">
        <v>270</v>
      </c>
      <c r="C145" s="47">
        <v>0.54</v>
      </c>
      <c r="D145" s="45" t="s">
        <v>230</v>
      </c>
      <c r="E145" s="48" t="s">
        <v>231</v>
      </c>
      <c r="F145" s="49">
        <v>0.6</v>
      </c>
      <c r="G145" s="50" t="s">
        <v>266</v>
      </c>
      <c r="H145" s="50" t="s">
        <v>261</v>
      </c>
      <c r="I145" s="50" t="s">
        <v>234</v>
      </c>
      <c r="J145" s="37"/>
    </row>
    <row r="146" spans="1:10" s="59" customFormat="1" ht="30">
      <c r="A146" s="45">
        <v>27</v>
      </c>
      <c r="B146" s="51" t="s">
        <v>271</v>
      </c>
      <c r="C146" s="47">
        <v>1.6</v>
      </c>
      <c r="D146" s="45" t="s">
        <v>230</v>
      </c>
      <c r="E146" s="48" t="s">
        <v>231</v>
      </c>
      <c r="F146" s="49">
        <v>0.6</v>
      </c>
      <c r="G146" s="50" t="s">
        <v>232</v>
      </c>
      <c r="H146" s="50" t="s">
        <v>261</v>
      </c>
      <c r="I146" s="50" t="s">
        <v>234</v>
      </c>
      <c r="J146" s="37"/>
    </row>
    <row r="147" spans="1:10" s="59" customFormat="1" ht="30">
      <c r="A147" s="61">
        <v>28</v>
      </c>
      <c r="B147" s="51" t="s">
        <v>275</v>
      </c>
      <c r="C147" s="47">
        <v>1.03</v>
      </c>
      <c r="D147" s="45" t="s">
        <v>230</v>
      </c>
      <c r="E147" s="48" t="s">
        <v>231</v>
      </c>
      <c r="F147" s="49">
        <v>0.6</v>
      </c>
      <c r="G147" s="50" t="s">
        <v>266</v>
      </c>
      <c r="H147" s="50" t="s">
        <v>261</v>
      </c>
      <c r="I147" s="50" t="s">
        <v>234</v>
      </c>
      <c r="J147" s="37"/>
    </row>
    <row r="148" spans="1:10" s="59" customFormat="1" ht="30">
      <c r="A148" s="45">
        <v>29</v>
      </c>
      <c r="B148" s="46" t="s">
        <v>295</v>
      </c>
      <c r="C148" s="47">
        <v>0.45500000000000002</v>
      </c>
      <c r="D148" s="45" t="s">
        <v>230</v>
      </c>
      <c r="E148" s="48" t="s">
        <v>231</v>
      </c>
      <c r="F148" s="52">
        <v>0.6</v>
      </c>
      <c r="G148" s="50" t="s">
        <v>247</v>
      </c>
      <c r="H148" s="50" t="s">
        <v>233</v>
      </c>
      <c r="I148" s="50" t="s">
        <v>234</v>
      </c>
      <c r="J148" s="37"/>
    </row>
    <row r="149" spans="1:10" s="59" customFormat="1" ht="30">
      <c r="A149" s="45">
        <v>30</v>
      </c>
      <c r="B149" s="55" t="s">
        <v>324</v>
      </c>
      <c r="C149" s="56">
        <v>0.6</v>
      </c>
      <c r="D149" s="54" t="s">
        <v>318</v>
      </c>
      <c r="E149" s="54" t="s">
        <v>319</v>
      </c>
      <c r="F149" s="70">
        <v>0.6</v>
      </c>
      <c r="G149" s="54" t="s">
        <v>320</v>
      </c>
      <c r="H149" s="54" t="s">
        <v>321</v>
      </c>
      <c r="I149" s="54" t="s">
        <v>322</v>
      </c>
    </row>
    <row r="150" spans="1:10" s="59" customFormat="1" ht="30">
      <c r="A150" s="61">
        <v>31</v>
      </c>
      <c r="B150" s="39" t="s">
        <v>337</v>
      </c>
      <c r="C150" s="56">
        <v>2</v>
      </c>
      <c r="D150" s="54" t="s">
        <v>318</v>
      </c>
      <c r="E150" s="54" t="s">
        <v>319</v>
      </c>
      <c r="F150" s="70">
        <v>0.6</v>
      </c>
      <c r="G150" s="54" t="s">
        <v>320</v>
      </c>
      <c r="H150" s="54" t="s">
        <v>338</v>
      </c>
      <c r="I150" s="54" t="s">
        <v>322</v>
      </c>
    </row>
    <row r="151" spans="1:10" s="59" customFormat="1" ht="45">
      <c r="A151" s="45">
        <v>32</v>
      </c>
      <c r="B151" s="55" t="s">
        <v>346</v>
      </c>
      <c r="C151" s="62">
        <v>0.35</v>
      </c>
      <c r="D151" s="54" t="s">
        <v>328</v>
      </c>
      <c r="E151" s="54" t="s">
        <v>329</v>
      </c>
      <c r="F151" s="70">
        <v>0.6</v>
      </c>
      <c r="G151" s="54" t="s">
        <v>344</v>
      </c>
      <c r="H151" s="54" t="s">
        <v>345</v>
      </c>
      <c r="I151" s="54" t="s">
        <v>322</v>
      </c>
    </row>
    <row r="152" spans="1:10" s="59" customFormat="1" ht="45">
      <c r="A152" s="45">
        <v>33</v>
      </c>
      <c r="B152" s="39" t="s">
        <v>355</v>
      </c>
      <c r="C152" s="62">
        <v>1.2</v>
      </c>
      <c r="D152" s="54" t="s">
        <v>328</v>
      </c>
      <c r="E152" s="54" t="s">
        <v>329</v>
      </c>
      <c r="F152" s="70">
        <v>0.6</v>
      </c>
      <c r="G152" s="54" t="s">
        <v>344</v>
      </c>
      <c r="H152" s="54" t="s">
        <v>345</v>
      </c>
      <c r="I152" s="54" t="s">
        <v>322</v>
      </c>
    </row>
    <row r="153" spans="1:10" s="59" customFormat="1" ht="45">
      <c r="A153" s="61">
        <v>34</v>
      </c>
      <c r="B153" s="39" t="s">
        <v>379</v>
      </c>
      <c r="C153" s="65">
        <v>1.25</v>
      </c>
      <c r="D153" s="54" t="s">
        <v>328</v>
      </c>
      <c r="E153" s="54" t="s">
        <v>329</v>
      </c>
      <c r="F153" s="70">
        <v>0.6</v>
      </c>
      <c r="G153" s="54" t="s">
        <v>344</v>
      </c>
      <c r="H153" s="54" t="s">
        <v>345</v>
      </c>
      <c r="I153" s="54" t="s">
        <v>322</v>
      </c>
    </row>
    <row r="154" spans="1:10" s="59" customFormat="1" ht="30">
      <c r="A154" s="45">
        <v>35</v>
      </c>
      <c r="B154" s="39" t="s">
        <v>396</v>
      </c>
      <c r="C154" s="62">
        <v>0.31900000000000001</v>
      </c>
      <c r="D154" s="54" t="s">
        <v>389</v>
      </c>
      <c r="E154" s="54" t="s">
        <v>390</v>
      </c>
      <c r="F154" s="70">
        <v>0.6</v>
      </c>
      <c r="G154" s="54" t="s">
        <v>383</v>
      </c>
      <c r="H154" s="54" t="s">
        <v>384</v>
      </c>
      <c r="I154" s="54" t="s">
        <v>322</v>
      </c>
    </row>
    <row r="155" spans="1:10" s="59" customFormat="1" ht="45">
      <c r="A155" s="45">
        <v>36</v>
      </c>
      <c r="B155" s="39" t="s">
        <v>354</v>
      </c>
      <c r="C155" s="62">
        <v>0.8</v>
      </c>
      <c r="D155" s="54" t="s">
        <v>328</v>
      </c>
      <c r="E155" s="54" t="s">
        <v>329</v>
      </c>
      <c r="F155" s="70">
        <v>0.65</v>
      </c>
      <c r="G155" s="54" t="s">
        <v>344</v>
      </c>
      <c r="H155" s="54" t="s">
        <v>345</v>
      </c>
      <c r="I155" s="54" t="s">
        <v>322</v>
      </c>
    </row>
    <row r="156" spans="1:10" s="59" customFormat="1" ht="30">
      <c r="A156" s="61">
        <v>37</v>
      </c>
      <c r="B156" s="46" t="s">
        <v>239</v>
      </c>
      <c r="C156" s="47">
        <v>1.4850000000000001</v>
      </c>
      <c r="D156" s="45" t="s">
        <v>230</v>
      </c>
      <c r="E156" s="48" t="s">
        <v>231</v>
      </c>
      <c r="F156" s="49">
        <v>0.7</v>
      </c>
      <c r="G156" s="50" t="s">
        <v>232</v>
      </c>
      <c r="H156" s="50" t="s">
        <v>233</v>
      </c>
      <c r="I156" s="50" t="s">
        <v>234</v>
      </c>
      <c r="J156" s="37"/>
    </row>
    <row r="157" spans="1:10" s="59" customFormat="1" ht="30">
      <c r="A157" s="45">
        <v>38</v>
      </c>
      <c r="B157" s="46" t="s">
        <v>240</v>
      </c>
      <c r="C157" s="47">
        <v>0.48</v>
      </c>
      <c r="D157" s="45" t="s">
        <v>230</v>
      </c>
      <c r="E157" s="48" t="s">
        <v>231</v>
      </c>
      <c r="F157" s="49">
        <v>0.7</v>
      </c>
      <c r="G157" s="50" t="s">
        <v>232</v>
      </c>
      <c r="H157" s="50" t="s">
        <v>233</v>
      </c>
      <c r="I157" s="50" t="s">
        <v>234</v>
      </c>
      <c r="J157" s="37"/>
    </row>
    <row r="158" spans="1:10" s="59" customFormat="1" ht="30">
      <c r="A158" s="45">
        <v>39</v>
      </c>
      <c r="B158" s="46" t="s">
        <v>243</v>
      </c>
      <c r="C158" s="47">
        <v>0.16500000000000001</v>
      </c>
      <c r="D158" s="45" t="s">
        <v>230</v>
      </c>
      <c r="E158" s="48" t="s">
        <v>231</v>
      </c>
      <c r="F158" s="49">
        <v>0.7</v>
      </c>
      <c r="G158" s="50" t="s">
        <v>232</v>
      </c>
      <c r="H158" s="50" t="s">
        <v>233</v>
      </c>
      <c r="I158" s="50" t="s">
        <v>234</v>
      </c>
      <c r="J158" s="37"/>
    </row>
    <row r="159" spans="1:10" s="59" customFormat="1" ht="30">
      <c r="A159" s="61">
        <v>40</v>
      </c>
      <c r="B159" s="46" t="s">
        <v>245</v>
      </c>
      <c r="C159" s="47">
        <v>0.20699999999999999</v>
      </c>
      <c r="D159" s="45" t="s">
        <v>230</v>
      </c>
      <c r="E159" s="48" t="s">
        <v>231</v>
      </c>
      <c r="F159" s="49">
        <v>0.7</v>
      </c>
      <c r="G159" s="50" t="s">
        <v>232</v>
      </c>
      <c r="H159" s="50" t="s">
        <v>233</v>
      </c>
      <c r="I159" s="50" t="s">
        <v>234</v>
      </c>
      <c r="J159" s="37"/>
    </row>
    <row r="160" spans="1:10" s="59" customFormat="1" ht="30">
      <c r="A160" s="45">
        <v>41</v>
      </c>
      <c r="B160" s="51" t="s">
        <v>262</v>
      </c>
      <c r="C160" s="47">
        <v>0.6</v>
      </c>
      <c r="D160" s="45" t="s">
        <v>230</v>
      </c>
      <c r="E160" s="48" t="s">
        <v>231</v>
      </c>
      <c r="F160" s="49">
        <v>0.7</v>
      </c>
      <c r="G160" s="50" t="s">
        <v>232</v>
      </c>
      <c r="H160" s="50" t="s">
        <v>261</v>
      </c>
      <c r="I160" s="50" t="s">
        <v>234</v>
      </c>
      <c r="J160" s="37"/>
    </row>
    <row r="161" spans="1:10" s="59" customFormat="1" ht="30">
      <c r="A161" s="45">
        <v>42</v>
      </c>
      <c r="B161" s="55" t="s">
        <v>331</v>
      </c>
      <c r="C161" s="56">
        <v>1.4</v>
      </c>
      <c r="D161" s="54" t="s">
        <v>318</v>
      </c>
      <c r="E161" s="54" t="s">
        <v>319</v>
      </c>
      <c r="F161" s="70">
        <v>0.7</v>
      </c>
      <c r="G161" s="54" t="s">
        <v>320</v>
      </c>
      <c r="H161" s="54" t="s">
        <v>321</v>
      </c>
      <c r="I161" s="54" t="s">
        <v>322</v>
      </c>
    </row>
    <row r="162" spans="1:10" s="59" customFormat="1" ht="45">
      <c r="A162" s="61">
        <v>43</v>
      </c>
      <c r="B162" s="60" t="s">
        <v>339</v>
      </c>
      <c r="C162" s="54">
        <v>5.8</v>
      </c>
      <c r="D162" s="54" t="s">
        <v>340</v>
      </c>
      <c r="E162" s="54" t="s">
        <v>341</v>
      </c>
      <c r="F162" s="70">
        <v>0.7</v>
      </c>
      <c r="G162" s="54"/>
      <c r="H162" s="54" t="s">
        <v>342</v>
      </c>
      <c r="I162" s="54" t="s">
        <v>322</v>
      </c>
    </row>
    <row r="163" spans="1:10" s="59" customFormat="1" ht="30">
      <c r="A163" s="45">
        <v>44</v>
      </c>
      <c r="B163" s="39" t="s">
        <v>229</v>
      </c>
      <c r="C163" s="40">
        <v>3.45</v>
      </c>
      <c r="D163" s="41" t="s">
        <v>230</v>
      </c>
      <c r="E163" s="42" t="s">
        <v>231</v>
      </c>
      <c r="F163" s="43">
        <v>0.75</v>
      </c>
      <c r="G163" s="44" t="s">
        <v>232</v>
      </c>
      <c r="H163" s="44" t="s">
        <v>233</v>
      </c>
      <c r="I163" s="44" t="s">
        <v>234</v>
      </c>
      <c r="J163" s="37"/>
    </row>
    <row r="164" spans="1:10" s="59" customFormat="1" ht="30">
      <c r="A164" s="45">
        <v>45</v>
      </c>
      <c r="B164" s="51" t="s">
        <v>278</v>
      </c>
      <c r="C164" s="47">
        <v>1.25</v>
      </c>
      <c r="D164" s="45" t="s">
        <v>230</v>
      </c>
      <c r="E164" s="48" t="s">
        <v>231</v>
      </c>
      <c r="F164" s="49">
        <v>0.75</v>
      </c>
      <c r="G164" s="50" t="s">
        <v>232</v>
      </c>
      <c r="H164" s="50" t="s">
        <v>261</v>
      </c>
      <c r="I164" s="50" t="s">
        <v>234</v>
      </c>
      <c r="J164" s="37"/>
    </row>
    <row r="165" spans="1:10" s="59" customFormat="1" ht="15">
      <c r="A165" s="45"/>
      <c r="B165" s="51"/>
      <c r="C165" s="66">
        <f>SUM(C120:C164)</f>
        <v>49.802</v>
      </c>
      <c r="D165" s="45"/>
      <c r="E165" s="48"/>
      <c r="F165" s="49"/>
      <c r="G165" s="50"/>
      <c r="H165" s="50"/>
      <c r="I165" s="50"/>
      <c r="J165" s="37"/>
    </row>
    <row r="166" spans="1:10" s="59" customFormat="1" ht="15">
      <c r="A166" s="133" t="s">
        <v>228</v>
      </c>
      <c r="B166" s="136"/>
      <c r="C166" s="136"/>
      <c r="D166" s="136"/>
      <c r="E166" s="136"/>
      <c r="F166" s="136"/>
      <c r="G166" s="136"/>
      <c r="H166" s="136"/>
      <c r="I166" s="137"/>
      <c r="J166" s="37"/>
    </row>
    <row r="167" spans="1:10" s="59" customFormat="1" ht="30">
      <c r="A167" s="54">
        <v>1</v>
      </c>
      <c r="B167" s="55" t="s">
        <v>464</v>
      </c>
      <c r="C167" s="62">
        <v>1.6519999999999999</v>
      </c>
      <c r="D167" s="54" t="s">
        <v>389</v>
      </c>
      <c r="E167" s="54" t="s">
        <v>390</v>
      </c>
      <c r="F167" s="71">
        <v>0.77</v>
      </c>
      <c r="G167" s="54" t="s">
        <v>383</v>
      </c>
      <c r="H167" s="54" t="s">
        <v>384</v>
      </c>
      <c r="I167" s="54" t="s">
        <v>322</v>
      </c>
    </row>
    <row r="168" spans="1:10" s="59" customFormat="1" ht="45">
      <c r="A168" s="61">
        <v>2</v>
      </c>
      <c r="B168" s="39" t="s">
        <v>378</v>
      </c>
      <c r="C168" s="62">
        <v>0.15</v>
      </c>
      <c r="D168" s="54" t="s">
        <v>328</v>
      </c>
      <c r="E168" s="54" t="s">
        <v>329</v>
      </c>
      <c r="F168" s="70">
        <v>0.78</v>
      </c>
      <c r="G168" s="54" t="s">
        <v>344</v>
      </c>
      <c r="H168" s="54" t="s">
        <v>345</v>
      </c>
      <c r="I168" s="54" t="s">
        <v>322</v>
      </c>
    </row>
    <row r="169" spans="1:10" s="59" customFormat="1" ht="30">
      <c r="A169" s="38">
        <v>3</v>
      </c>
      <c r="B169" s="46" t="s">
        <v>236</v>
      </c>
      <c r="C169" s="47">
        <v>3</v>
      </c>
      <c r="D169" s="45" t="s">
        <v>230</v>
      </c>
      <c r="E169" s="48" t="s">
        <v>231</v>
      </c>
      <c r="F169" s="49">
        <v>0.8</v>
      </c>
      <c r="G169" s="50" t="s">
        <v>232</v>
      </c>
      <c r="H169" s="50" t="s">
        <v>233</v>
      </c>
      <c r="I169" s="50" t="s">
        <v>234</v>
      </c>
      <c r="J169" s="37"/>
    </row>
    <row r="170" spans="1:10" s="59" customFormat="1" ht="30">
      <c r="A170" s="54">
        <v>4</v>
      </c>
      <c r="B170" s="51" t="s">
        <v>276</v>
      </c>
      <c r="C170" s="47">
        <v>1.105</v>
      </c>
      <c r="D170" s="45" t="s">
        <v>230</v>
      </c>
      <c r="E170" s="48" t="s">
        <v>231</v>
      </c>
      <c r="F170" s="49">
        <v>0.8</v>
      </c>
      <c r="G170" s="50" t="s">
        <v>266</v>
      </c>
      <c r="H170" s="50" t="s">
        <v>261</v>
      </c>
      <c r="I170" s="50" t="s">
        <v>234</v>
      </c>
      <c r="J170" s="37"/>
    </row>
    <row r="171" spans="1:10" s="59" customFormat="1" ht="30">
      <c r="A171" s="61">
        <v>5</v>
      </c>
      <c r="B171" s="51" t="s">
        <v>286</v>
      </c>
      <c r="C171" s="47">
        <v>3.2</v>
      </c>
      <c r="D171" s="45" t="s">
        <v>230</v>
      </c>
      <c r="E171" s="48" t="s">
        <v>231</v>
      </c>
      <c r="F171" s="49">
        <v>0.8</v>
      </c>
      <c r="G171" s="50" t="s">
        <v>232</v>
      </c>
      <c r="H171" s="50" t="s">
        <v>261</v>
      </c>
      <c r="I171" s="50" t="s">
        <v>234</v>
      </c>
      <c r="J171" s="37"/>
    </row>
    <row r="172" spans="1:10" s="59" customFormat="1" ht="45">
      <c r="A172" s="38">
        <v>6</v>
      </c>
      <c r="B172" s="39" t="s">
        <v>352</v>
      </c>
      <c r="C172" s="62">
        <v>1.6</v>
      </c>
      <c r="D172" s="54" t="s">
        <v>328</v>
      </c>
      <c r="E172" s="54" t="s">
        <v>329</v>
      </c>
      <c r="F172" s="70">
        <v>0.8</v>
      </c>
      <c r="G172" s="54" t="s">
        <v>344</v>
      </c>
      <c r="H172" s="54" t="s">
        <v>345</v>
      </c>
      <c r="I172" s="54" t="s">
        <v>322</v>
      </c>
    </row>
    <row r="173" spans="1:10" s="59" customFormat="1" ht="45">
      <c r="A173" s="54">
        <v>7</v>
      </c>
      <c r="B173" s="39" t="s">
        <v>371</v>
      </c>
      <c r="C173" s="62">
        <v>2.1</v>
      </c>
      <c r="D173" s="54" t="s">
        <v>328</v>
      </c>
      <c r="E173" s="54" t="s">
        <v>329</v>
      </c>
      <c r="F173" s="70">
        <v>0.8</v>
      </c>
      <c r="G173" s="54" t="s">
        <v>344</v>
      </c>
      <c r="H173" s="54" t="s">
        <v>345</v>
      </c>
      <c r="I173" s="54" t="s">
        <v>322</v>
      </c>
      <c r="J173" s="63"/>
    </row>
    <row r="174" spans="1:10" s="59" customFormat="1" ht="45">
      <c r="A174" s="61">
        <v>8</v>
      </c>
      <c r="B174" s="39" t="s">
        <v>374</v>
      </c>
      <c r="C174" s="62">
        <v>0.6</v>
      </c>
      <c r="D174" s="54" t="s">
        <v>328</v>
      </c>
      <c r="E174" s="54" t="s">
        <v>329</v>
      </c>
      <c r="F174" s="70">
        <v>0.8</v>
      </c>
      <c r="G174" s="54" t="s">
        <v>344</v>
      </c>
      <c r="H174" s="54" t="s">
        <v>345</v>
      </c>
      <c r="I174" s="54" t="s">
        <v>322</v>
      </c>
      <c r="J174" s="63"/>
    </row>
    <row r="175" spans="1:10" s="59" customFormat="1" ht="30">
      <c r="A175" s="38">
        <v>9</v>
      </c>
      <c r="B175" s="39" t="s">
        <v>393</v>
      </c>
      <c r="C175" s="62">
        <v>1.02</v>
      </c>
      <c r="D175" s="54" t="s">
        <v>389</v>
      </c>
      <c r="E175" s="54" t="s">
        <v>390</v>
      </c>
      <c r="F175" s="70">
        <v>0.8</v>
      </c>
      <c r="G175" s="54" t="s">
        <v>383</v>
      </c>
      <c r="H175" s="54" t="s">
        <v>384</v>
      </c>
      <c r="I175" s="54" t="s">
        <v>322</v>
      </c>
    </row>
    <row r="176" spans="1:10" s="59" customFormat="1" ht="30">
      <c r="A176" s="54">
        <v>10</v>
      </c>
      <c r="B176" s="39" t="s">
        <v>394</v>
      </c>
      <c r="C176" s="62">
        <v>0.33</v>
      </c>
      <c r="D176" s="54" t="s">
        <v>389</v>
      </c>
      <c r="E176" s="54" t="s">
        <v>390</v>
      </c>
      <c r="F176" s="70">
        <v>0.8</v>
      </c>
      <c r="G176" s="54" t="s">
        <v>383</v>
      </c>
      <c r="H176" s="54" t="s">
        <v>384</v>
      </c>
      <c r="I176" s="54" t="s">
        <v>322</v>
      </c>
    </row>
    <row r="177" spans="1:10" s="59" customFormat="1" ht="45">
      <c r="A177" s="61">
        <v>11</v>
      </c>
      <c r="B177" s="55" t="s">
        <v>414</v>
      </c>
      <c r="C177" s="62">
        <v>3.9950000000000001</v>
      </c>
      <c r="D177" s="54" t="s">
        <v>363</v>
      </c>
      <c r="E177" s="54" t="s">
        <v>364</v>
      </c>
      <c r="F177" s="71">
        <v>0.8</v>
      </c>
      <c r="G177" s="54" t="s">
        <v>415</v>
      </c>
      <c r="H177" s="54" t="s">
        <v>366</v>
      </c>
      <c r="I177" s="54" t="s">
        <v>322</v>
      </c>
    </row>
    <row r="178" spans="1:10" s="59" customFormat="1" ht="45">
      <c r="A178" s="38">
        <v>12</v>
      </c>
      <c r="B178" s="39" t="s">
        <v>434</v>
      </c>
      <c r="C178" s="62">
        <v>0.53300000000000003</v>
      </c>
      <c r="D178" s="54" t="s">
        <v>363</v>
      </c>
      <c r="E178" s="54" t="s">
        <v>364</v>
      </c>
      <c r="F178" s="71">
        <v>0.8</v>
      </c>
      <c r="G178" s="54" t="s">
        <v>365</v>
      </c>
      <c r="H178" s="54" t="s">
        <v>366</v>
      </c>
      <c r="I178" s="54" t="s">
        <v>322</v>
      </c>
    </row>
    <row r="179" spans="1:10" s="59" customFormat="1" ht="45">
      <c r="A179" s="54">
        <v>13</v>
      </c>
      <c r="B179" s="39" t="s">
        <v>435</v>
      </c>
      <c r="C179" s="62">
        <v>0.71</v>
      </c>
      <c r="D179" s="54" t="s">
        <v>363</v>
      </c>
      <c r="E179" s="54" t="s">
        <v>364</v>
      </c>
      <c r="F179" s="70">
        <v>0.8</v>
      </c>
      <c r="G179" s="54" t="s">
        <v>365</v>
      </c>
      <c r="H179" s="54" t="s">
        <v>366</v>
      </c>
      <c r="I179" s="54" t="s">
        <v>322</v>
      </c>
    </row>
    <row r="180" spans="1:10" s="59" customFormat="1" ht="45">
      <c r="A180" s="61">
        <v>14</v>
      </c>
      <c r="B180" s="39" t="s">
        <v>459</v>
      </c>
      <c r="C180" s="62">
        <v>0.53800000000000003</v>
      </c>
      <c r="D180" s="54" t="s">
        <v>363</v>
      </c>
      <c r="E180" s="54" t="s">
        <v>364</v>
      </c>
      <c r="F180" s="70">
        <v>0.8</v>
      </c>
      <c r="G180" s="54" t="s">
        <v>415</v>
      </c>
      <c r="H180" s="54" t="s">
        <v>366</v>
      </c>
      <c r="I180" s="54" t="s">
        <v>322</v>
      </c>
    </row>
    <row r="181" spans="1:10" s="59" customFormat="1" ht="30">
      <c r="A181" s="38">
        <v>15</v>
      </c>
      <c r="B181" s="55" t="s">
        <v>317</v>
      </c>
      <c r="C181" s="56">
        <v>1.06</v>
      </c>
      <c r="D181" s="54" t="s">
        <v>318</v>
      </c>
      <c r="E181" s="54" t="s">
        <v>319</v>
      </c>
      <c r="F181" s="70">
        <v>0.85</v>
      </c>
      <c r="G181" s="54" t="s">
        <v>320</v>
      </c>
      <c r="H181" s="54" t="s">
        <v>321</v>
      </c>
      <c r="I181" s="54" t="s">
        <v>322</v>
      </c>
    </row>
    <row r="182" spans="1:10" s="59" customFormat="1" ht="30">
      <c r="A182" s="54">
        <v>16</v>
      </c>
      <c r="B182" s="55" t="s">
        <v>336</v>
      </c>
      <c r="C182" s="56">
        <v>2.8</v>
      </c>
      <c r="D182" s="54" t="s">
        <v>318</v>
      </c>
      <c r="E182" s="54" t="s">
        <v>319</v>
      </c>
      <c r="F182" s="70">
        <v>0.85</v>
      </c>
      <c r="G182" s="54" t="s">
        <v>320</v>
      </c>
      <c r="H182" s="54" t="s">
        <v>321</v>
      </c>
      <c r="I182" s="54" t="s">
        <v>322</v>
      </c>
    </row>
    <row r="183" spans="1:10" s="59" customFormat="1" ht="45">
      <c r="A183" s="61">
        <v>17</v>
      </c>
      <c r="B183" s="39" t="s">
        <v>353</v>
      </c>
      <c r="C183" s="62">
        <v>1.3</v>
      </c>
      <c r="D183" s="54" t="s">
        <v>328</v>
      </c>
      <c r="E183" s="54" t="s">
        <v>329</v>
      </c>
      <c r="F183" s="70">
        <v>0.85</v>
      </c>
      <c r="G183" s="54" t="s">
        <v>344</v>
      </c>
      <c r="H183" s="54" t="s">
        <v>345</v>
      </c>
      <c r="I183" s="54" t="s">
        <v>322</v>
      </c>
    </row>
    <row r="184" spans="1:10" s="59" customFormat="1" ht="45">
      <c r="A184" s="38">
        <v>18</v>
      </c>
      <c r="B184" s="39" t="s">
        <v>372</v>
      </c>
      <c r="C184" s="62">
        <v>1</v>
      </c>
      <c r="D184" s="54" t="s">
        <v>328</v>
      </c>
      <c r="E184" s="54" t="s">
        <v>329</v>
      </c>
      <c r="F184" s="70">
        <v>0.85</v>
      </c>
      <c r="G184" s="54" t="s">
        <v>344</v>
      </c>
      <c r="H184" s="54" t="s">
        <v>345</v>
      </c>
      <c r="I184" s="54" t="s">
        <v>322</v>
      </c>
      <c r="J184" s="63"/>
    </row>
    <row r="185" spans="1:10" s="59" customFormat="1" ht="30">
      <c r="A185" s="54">
        <v>19</v>
      </c>
      <c r="B185" s="46" t="s">
        <v>235</v>
      </c>
      <c r="C185" s="47">
        <v>2.94</v>
      </c>
      <c r="D185" s="45" t="s">
        <v>230</v>
      </c>
      <c r="E185" s="48" t="s">
        <v>231</v>
      </c>
      <c r="F185" s="49">
        <v>0.9</v>
      </c>
      <c r="G185" s="50" t="s">
        <v>232</v>
      </c>
      <c r="H185" s="50" t="s">
        <v>233</v>
      </c>
      <c r="I185" s="50" t="s">
        <v>234</v>
      </c>
      <c r="J185" s="37"/>
    </row>
    <row r="186" spans="1:10" s="59" customFormat="1" ht="30">
      <c r="A186" s="61">
        <v>20</v>
      </c>
      <c r="B186" s="51" t="s">
        <v>287</v>
      </c>
      <c r="C186" s="47">
        <v>3</v>
      </c>
      <c r="D186" s="45" t="s">
        <v>230</v>
      </c>
      <c r="E186" s="48" t="s">
        <v>231</v>
      </c>
      <c r="F186" s="49">
        <v>0.9</v>
      </c>
      <c r="G186" s="50" t="s">
        <v>266</v>
      </c>
      <c r="H186" s="50" t="s">
        <v>261</v>
      </c>
      <c r="I186" s="50" t="s">
        <v>234</v>
      </c>
      <c r="J186" s="37"/>
    </row>
    <row r="187" spans="1:10" s="59" customFormat="1" ht="30">
      <c r="A187" s="38">
        <v>21</v>
      </c>
      <c r="B187" s="55" t="s">
        <v>334</v>
      </c>
      <c r="C187" s="56">
        <v>0.94</v>
      </c>
      <c r="D187" s="54" t="s">
        <v>318</v>
      </c>
      <c r="E187" s="54" t="s">
        <v>319</v>
      </c>
      <c r="F187" s="70">
        <v>0.9</v>
      </c>
      <c r="G187" s="54" t="s">
        <v>320</v>
      </c>
      <c r="H187" s="54" t="s">
        <v>321</v>
      </c>
      <c r="I187" s="54" t="s">
        <v>322</v>
      </c>
    </row>
    <row r="188" spans="1:10" s="59" customFormat="1" ht="30">
      <c r="A188" s="54">
        <v>22</v>
      </c>
      <c r="B188" s="55" t="s">
        <v>335</v>
      </c>
      <c r="C188" s="56">
        <v>0.62</v>
      </c>
      <c r="D188" s="54" t="s">
        <v>318</v>
      </c>
      <c r="E188" s="54" t="s">
        <v>319</v>
      </c>
      <c r="F188" s="70">
        <v>0.9</v>
      </c>
      <c r="G188" s="54" t="s">
        <v>320</v>
      </c>
      <c r="H188" s="54" t="s">
        <v>321</v>
      </c>
      <c r="I188" s="54" t="s">
        <v>322</v>
      </c>
    </row>
    <row r="189" spans="1:10" s="59" customFormat="1" ht="45">
      <c r="A189" s="61">
        <v>23</v>
      </c>
      <c r="B189" s="39" t="s">
        <v>370</v>
      </c>
      <c r="C189" s="62">
        <v>1</v>
      </c>
      <c r="D189" s="54" t="s">
        <v>363</v>
      </c>
      <c r="E189" s="54" t="s">
        <v>364</v>
      </c>
      <c r="F189" s="71">
        <v>0.9</v>
      </c>
      <c r="G189" s="54" t="s">
        <v>365</v>
      </c>
      <c r="H189" s="54" t="s">
        <v>366</v>
      </c>
      <c r="I189" s="54" t="s">
        <v>322</v>
      </c>
    </row>
    <row r="190" spans="1:10" s="59" customFormat="1" ht="45">
      <c r="A190" s="38">
        <v>24</v>
      </c>
      <c r="B190" s="39" t="s">
        <v>416</v>
      </c>
      <c r="C190" s="62">
        <v>1.55</v>
      </c>
      <c r="D190" s="54" t="s">
        <v>363</v>
      </c>
      <c r="E190" s="54" t="s">
        <v>364</v>
      </c>
      <c r="F190" s="70">
        <v>0.9</v>
      </c>
      <c r="G190" s="54" t="s">
        <v>365</v>
      </c>
      <c r="H190" s="54" t="s">
        <v>366</v>
      </c>
      <c r="I190" s="54" t="s">
        <v>322</v>
      </c>
    </row>
    <row r="191" spans="1:10" s="59" customFormat="1" ht="45">
      <c r="A191" s="54">
        <v>25</v>
      </c>
      <c r="B191" s="39" t="s">
        <v>421</v>
      </c>
      <c r="C191" s="62">
        <v>1.3</v>
      </c>
      <c r="D191" s="54" t="s">
        <v>363</v>
      </c>
      <c r="E191" s="54" t="s">
        <v>364</v>
      </c>
      <c r="F191" s="71">
        <v>0.9</v>
      </c>
      <c r="G191" s="54" t="s">
        <v>415</v>
      </c>
      <c r="H191" s="54" t="s">
        <v>366</v>
      </c>
      <c r="I191" s="54" t="s">
        <v>322</v>
      </c>
    </row>
    <row r="192" spans="1:10" s="59" customFormat="1" ht="45">
      <c r="A192" s="61">
        <v>26</v>
      </c>
      <c r="B192" s="39" t="s">
        <v>432</v>
      </c>
      <c r="C192" s="62">
        <v>0.96</v>
      </c>
      <c r="D192" s="54" t="s">
        <v>363</v>
      </c>
      <c r="E192" s="54" t="s">
        <v>364</v>
      </c>
      <c r="F192" s="70">
        <v>0.9</v>
      </c>
      <c r="G192" s="54" t="s">
        <v>365</v>
      </c>
      <c r="H192" s="54" t="s">
        <v>366</v>
      </c>
      <c r="I192" s="54" t="s">
        <v>322</v>
      </c>
    </row>
    <row r="193" spans="1:10" s="59" customFormat="1" ht="45">
      <c r="A193" s="38">
        <v>27</v>
      </c>
      <c r="B193" s="39" t="s">
        <v>455</v>
      </c>
      <c r="C193" s="62">
        <v>0.438</v>
      </c>
      <c r="D193" s="54" t="s">
        <v>363</v>
      </c>
      <c r="E193" s="54" t="s">
        <v>364</v>
      </c>
      <c r="F193" s="70">
        <v>0.9</v>
      </c>
      <c r="G193" s="54" t="s">
        <v>415</v>
      </c>
      <c r="H193" s="54" t="s">
        <v>366</v>
      </c>
      <c r="I193" s="54" t="s">
        <v>322</v>
      </c>
    </row>
    <row r="194" spans="1:10" s="59" customFormat="1" ht="30">
      <c r="A194" s="54">
        <v>28</v>
      </c>
      <c r="B194" s="51" t="s">
        <v>251</v>
      </c>
      <c r="C194" s="47">
        <v>1.59</v>
      </c>
      <c r="D194" s="45" t="s">
        <v>230</v>
      </c>
      <c r="E194" s="48" t="s">
        <v>231</v>
      </c>
      <c r="F194" s="49">
        <v>0.92</v>
      </c>
      <c r="G194" s="50" t="s">
        <v>249</v>
      </c>
      <c r="H194" s="50" t="s">
        <v>250</v>
      </c>
      <c r="I194" s="50" t="s">
        <v>234</v>
      </c>
      <c r="J194" s="37"/>
    </row>
    <row r="195" spans="1:10" s="59" customFormat="1" ht="30">
      <c r="A195" s="61">
        <v>29</v>
      </c>
      <c r="B195" s="51" t="s">
        <v>256</v>
      </c>
      <c r="C195" s="47">
        <v>0.28999999999999998</v>
      </c>
      <c r="D195" s="45" t="s">
        <v>230</v>
      </c>
      <c r="E195" s="48" t="s">
        <v>231</v>
      </c>
      <c r="F195" s="49">
        <v>0.92</v>
      </c>
      <c r="G195" s="50" t="s">
        <v>249</v>
      </c>
      <c r="H195" s="50" t="s">
        <v>250</v>
      </c>
      <c r="I195" s="50" t="s">
        <v>234</v>
      </c>
      <c r="J195" s="37"/>
    </row>
    <row r="196" spans="1:10" s="59" customFormat="1" ht="30">
      <c r="A196" s="38">
        <v>30</v>
      </c>
      <c r="B196" s="46" t="s">
        <v>238</v>
      </c>
      <c r="C196" s="47">
        <v>1.1100000000000001</v>
      </c>
      <c r="D196" s="45" t="s">
        <v>230</v>
      </c>
      <c r="E196" s="48" t="s">
        <v>231</v>
      </c>
      <c r="F196" s="49">
        <v>0.95</v>
      </c>
      <c r="G196" s="50" t="s">
        <v>232</v>
      </c>
      <c r="H196" s="50" t="s">
        <v>233</v>
      </c>
      <c r="I196" s="50" t="s">
        <v>234</v>
      </c>
      <c r="J196" s="37"/>
    </row>
    <row r="197" spans="1:10" s="59" customFormat="1" ht="30">
      <c r="A197" s="54">
        <v>31</v>
      </c>
      <c r="B197" s="51" t="s">
        <v>253</v>
      </c>
      <c r="C197" s="47">
        <v>0.37</v>
      </c>
      <c r="D197" s="45" t="s">
        <v>230</v>
      </c>
      <c r="E197" s="48" t="s">
        <v>231</v>
      </c>
      <c r="F197" s="49">
        <v>0.95</v>
      </c>
      <c r="G197" s="50" t="s">
        <v>249</v>
      </c>
      <c r="H197" s="50" t="s">
        <v>250</v>
      </c>
      <c r="I197" s="50" t="s">
        <v>234</v>
      </c>
      <c r="J197" s="37"/>
    </row>
    <row r="198" spans="1:10" s="59" customFormat="1" ht="30">
      <c r="A198" s="61">
        <v>32</v>
      </c>
      <c r="B198" s="51" t="s">
        <v>255</v>
      </c>
      <c r="C198" s="47">
        <v>0.75</v>
      </c>
      <c r="D198" s="45" t="s">
        <v>230</v>
      </c>
      <c r="E198" s="48" t="s">
        <v>231</v>
      </c>
      <c r="F198" s="49">
        <v>0.95</v>
      </c>
      <c r="G198" s="50" t="s">
        <v>249</v>
      </c>
      <c r="H198" s="50" t="s">
        <v>250</v>
      </c>
      <c r="I198" s="50" t="s">
        <v>234</v>
      </c>
      <c r="J198" s="37"/>
    </row>
    <row r="199" spans="1:10" s="59" customFormat="1" ht="30">
      <c r="A199" s="38">
        <v>33</v>
      </c>
      <c r="B199" s="51" t="s">
        <v>257</v>
      </c>
      <c r="C199" s="47">
        <v>0.32500000000000001</v>
      </c>
      <c r="D199" s="45" t="s">
        <v>230</v>
      </c>
      <c r="E199" s="48" t="s">
        <v>231</v>
      </c>
      <c r="F199" s="49">
        <v>0.95</v>
      </c>
      <c r="G199" s="50" t="s">
        <v>249</v>
      </c>
      <c r="H199" s="50" t="s">
        <v>250</v>
      </c>
      <c r="I199" s="50" t="s">
        <v>234</v>
      </c>
      <c r="J199" s="37"/>
    </row>
    <row r="200" spans="1:10" s="59" customFormat="1" ht="30">
      <c r="A200" s="54">
        <v>34</v>
      </c>
      <c r="B200" s="51" t="s">
        <v>258</v>
      </c>
      <c r="C200" s="47">
        <v>0.6</v>
      </c>
      <c r="D200" s="45" t="s">
        <v>230</v>
      </c>
      <c r="E200" s="48" t="s">
        <v>231</v>
      </c>
      <c r="F200" s="49">
        <v>0.95</v>
      </c>
      <c r="G200" s="50" t="s">
        <v>249</v>
      </c>
      <c r="H200" s="50" t="s">
        <v>250</v>
      </c>
      <c r="I200" s="50" t="s">
        <v>234</v>
      </c>
      <c r="J200" s="37"/>
    </row>
    <row r="201" spans="1:10" s="59" customFormat="1" ht="30">
      <c r="A201" s="61">
        <v>35</v>
      </c>
      <c r="B201" s="51" t="s">
        <v>259</v>
      </c>
      <c r="C201" s="47">
        <v>0.78</v>
      </c>
      <c r="D201" s="45" t="s">
        <v>230</v>
      </c>
      <c r="E201" s="48" t="s">
        <v>231</v>
      </c>
      <c r="F201" s="49">
        <v>0.95</v>
      </c>
      <c r="G201" s="50" t="s">
        <v>249</v>
      </c>
      <c r="H201" s="50" t="s">
        <v>250</v>
      </c>
      <c r="I201" s="50" t="s">
        <v>234</v>
      </c>
      <c r="J201" s="37"/>
    </row>
    <row r="202" spans="1:10" s="59" customFormat="1" ht="30">
      <c r="A202" s="38">
        <v>36</v>
      </c>
      <c r="B202" s="51" t="s">
        <v>140</v>
      </c>
      <c r="C202" s="47">
        <v>0.6</v>
      </c>
      <c r="D202" s="45" t="s">
        <v>230</v>
      </c>
      <c r="E202" s="48" t="s">
        <v>231</v>
      </c>
      <c r="F202" s="49">
        <v>0.95</v>
      </c>
      <c r="G202" s="50" t="s">
        <v>232</v>
      </c>
      <c r="H202" s="50" t="s">
        <v>261</v>
      </c>
      <c r="I202" s="50" t="s">
        <v>234</v>
      </c>
      <c r="J202" s="37"/>
    </row>
    <row r="203" spans="1:10" s="59" customFormat="1" ht="30">
      <c r="A203" s="54">
        <v>37</v>
      </c>
      <c r="B203" s="55" t="s">
        <v>325</v>
      </c>
      <c r="C203" s="56">
        <v>1</v>
      </c>
      <c r="D203" s="54" t="s">
        <v>318</v>
      </c>
      <c r="E203" s="54" t="s">
        <v>319</v>
      </c>
      <c r="F203" s="70">
        <v>0.95</v>
      </c>
      <c r="G203" s="54" t="s">
        <v>320</v>
      </c>
      <c r="H203" s="54" t="s">
        <v>321</v>
      </c>
      <c r="I203" s="54" t="s">
        <v>322</v>
      </c>
    </row>
    <row r="204" spans="1:10" s="59" customFormat="1" ht="30">
      <c r="A204" s="61">
        <v>38</v>
      </c>
      <c r="B204" s="55" t="s">
        <v>330</v>
      </c>
      <c r="C204" s="56">
        <v>1.23</v>
      </c>
      <c r="D204" s="54" t="s">
        <v>318</v>
      </c>
      <c r="E204" s="54" t="s">
        <v>319</v>
      </c>
      <c r="F204" s="70">
        <v>0.95</v>
      </c>
      <c r="G204" s="54" t="s">
        <v>320</v>
      </c>
      <c r="H204" s="54" t="s">
        <v>321</v>
      </c>
      <c r="I204" s="54" t="s">
        <v>322</v>
      </c>
    </row>
    <row r="205" spans="1:10" s="59" customFormat="1" ht="30">
      <c r="A205" s="38">
        <v>39</v>
      </c>
      <c r="B205" s="39" t="s">
        <v>394</v>
      </c>
      <c r="C205" s="62">
        <v>0.32500000000000001</v>
      </c>
      <c r="D205" s="54" t="s">
        <v>389</v>
      </c>
      <c r="E205" s="54" t="s">
        <v>390</v>
      </c>
      <c r="F205" s="70">
        <v>0.95</v>
      </c>
      <c r="G205" s="54" t="s">
        <v>383</v>
      </c>
      <c r="H205" s="54" t="s">
        <v>384</v>
      </c>
      <c r="I205" s="54" t="s">
        <v>322</v>
      </c>
    </row>
    <row r="206" spans="1:10" s="59" customFormat="1" ht="30">
      <c r="A206" s="54">
        <v>40</v>
      </c>
      <c r="B206" s="51" t="s">
        <v>254</v>
      </c>
      <c r="C206" s="47">
        <v>1.085</v>
      </c>
      <c r="D206" s="45" t="s">
        <v>230</v>
      </c>
      <c r="E206" s="48" t="s">
        <v>231</v>
      </c>
      <c r="F206" s="49">
        <v>0.98</v>
      </c>
      <c r="G206" s="50" t="s">
        <v>249</v>
      </c>
      <c r="H206" s="50" t="s">
        <v>250</v>
      </c>
      <c r="I206" s="50" t="s">
        <v>234</v>
      </c>
      <c r="J206" s="37"/>
    </row>
    <row r="207" spans="1:10" s="59" customFormat="1" ht="15">
      <c r="A207" s="54"/>
      <c r="B207" s="51"/>
      <c r="C207" s="66">
        <f>SUM(C167:C206)</f>
        <v>49.496000000000002</v>
      </c>
      <c r="D207" s="45"/>
      <c r="E207" s="48"/>
      <c r="F207" s="49"/>
      <c r="G207" s="50"/>
      <c r="H207" s="50"/>
      <c r="I207" s="50"/>
      <c r="J207" s="37"/>
    </row>
    <row r="208" spans="1:10" s="59" customFormat="1" ht="15">
      <c r="A208" s="130">
        <v>100</v>
      </c>
      <c r="B208" s="131"/>
      <c r="C208" s="131"/>
      <c r="D208" s="131"/>
      <c r="E208" s="131"/>
      <c r="F208" s="131"/>
      <c r="G208" s="131"/>
      <c r="H208" s="131"/>
      <c r="I208" s="132"/>
      <c r="J208" s="37"/>
    </row>
    <row r="209" spans="1:10" s="59" customFormat="1" ht="30">
      <c r="A209" s="61">
        <v>1</v>
      </c>
      <c r="B209" s="46" t="s">
        <v>237</v>
      </c>
      <c r="C209" s="47">
        <v>0.7</v>
      </c>
      <c r="D209" s="45" t="s">
        <v>230</v>
      </c>
      <c r="E209" s="48" t="s">
        <v>231</v>
      </c>
      <c r="F209" s="49">
        <v>1</v>
      </c>
      <c r="G209" s="50" t="s">
        <v>232</v>
      </c>
      <c r="H209" s="50" t="s">
        <v>233</v>
      </c>
      <c r="I209" s="50" t="s">
        <v>234</v>
      </c>
      <c r="J209" s="37"/>
    </row>
    <row r="210" spans="1:10" s="59" customFormat="1" ht="30">
      <c r="A210" s="38">
        <v>2</v>
      </c>
      <c r="B210" s="46" t="s">
        <v>241</v>
      </c>
      <c r="C210" s="47">
        <v>0.75</v>
      </c>
      <c r="D210" s="45" t="s">
        <v>230</v>
      </c>
      <c r="E210" s="48" t="s">
        <v>231</v>
      </c>
      <c r="F210" s="49">
        <v>1</v>
      </c>
      <c r="G210" s="50" t="s">
        <v>232</v>
      </c>
      <c r="H210" s="50" t="s">
        <v>233</v>
      </c>
      <c r="I210" s="50" t="s">
        <v>234</v>
      </c>
      <c r="J210" s="37"/>
    </row>
    <row r="211" spans="1:10" s="59" customFormat="1" ht="30">
      <c r="A211" s="54">
        <v>3</v>
      </c>
      <c r="B211" s="46" t="s">
        <v>242</v>
      </c>
      <c r="C211" s="47">
        <v>0.31</v>
      </c>
      <c r="D211" s="45" t="s">
        <v>230</v>
      </c>
      <c r="E211" s="48" t="s">
        <v>231</v>
      </c>
      <c r="F211" s="49">
        <v>1</v>
      </c>
      <c r="G211" s="50" t="s">
        <v>232</v>
      </c>
      <c r="H211" s="50" t="s">
        <v>233</v>
      </c>
      <c r="I211" s="50" t="s">
        <v>234</v>
      </c>
      <c r="J211" s="37"/>
    </row>
    <row r="212" spans="1:10" s="59" customFormat="1" ht="30">
      <c r="A212" s="61">
        <v>4</v>
      </c>
      <c r="B212" s="51" t="s">
        <v>283</v>
      </c>
      <c r="C212" s="47">
        <v>0.9</v>
      </c>
      <c r="D212" s="45" t="s">
        <v>230</v>
      </c>
      <c r="E212" s="48" t="s">
        <v>231</v>
      </c>
      <c r="F212" s="49">
        <v>1</v>
      </c>
      <c r="G212" s="50" t="s">
        <v>232</v>
      </c>
      <c r="H212" s="50" t="s">
        <v>261</v>
      </c>
      <c r="I212" s="50" t="s">
        <v>234</v>
      </c>
      <c r="J212" s="37"/>
    </row>
    <row r="213" spans="1:10" s="59" customFormat="1" ht="30">
      <c r="A213" s="38">
        <v>5</v>
      </c>
      <c r="B213" s="51" t="s">
        <v>316</v>
      </c>
      <c r="C213" s="47">
        <v>0.87</v>
      </c>
      <c r="D213" s="45" t="s">
        <v>230</v>
      </c>
      <c r="E213" s="48" t="s">
        <v>231</v>
      </c>
      <c r="F213" s="52">
        <v>1</v>
      </c>
      <c r="G213" s="50" t="s">
        <v>247</v>
      </c>
      <c r="H213" s="50" t="s">
        <v>233</v>
      </c>
      <c r="I213" s="50" t="s">
        <v>234</v>
      </c>
      <c r="J213" s="37"/>
    </row>
    <row r="214" spans="1:10" s="59" customFormat="1" ht="30">
      <c r="A214" s="54">
        <v>6</v>
      </c>
      <c r="B214" s="55" t="s">
        <v>326</v>
      </c>
      <c r="C214" s="56">
        <v>0.35</v>
      </c>
      <c r="D214" s="54" t="s">
        <v>318</v>
      </c>
      <c r="E214" s="54" t="s">
        <v>319</v>
      </c>
      <c r="F214" s="70">
        <v>1</v>
      </c>
      <c r="G214" s="54" t="s">
        <v>320</v>
      </c>
      <c r="H214" s="54" t="s">
        <v>321</v>
      </c>
      <c r="I214" s="54" t="s">
        <v>322</v>
      </c>
    </row>
    <row r="215" spans="1:10" s="59" customFormat="1" ht="30">
      <c r="A215" s="61">
        <v>7</v>
      </c>
      <c r="B215" s="39" t="s">
        <v>403</v>
      </c>
      <c r="C215" s="62">
        <v>0.55000000000000004</v>
      </c>
      <c r="D215" s="54" t="s">
        <v>389</v>
      </c>
      <c r="E215" s="54" t="s">
        <v>390</v>
      </c>
      <c r="F215" s="70">
        <v>1</v>
      </c>
      <c r="G215" s="54" t="s">
        <v>383</v>
      </c>
      <c r="H215" s="54" t="s">
        <v>384</v>
      </c>
      <c r="I215" s="54" t="s">
        <v>322</v>
      </c>
    </row>
    <row r="216" spans="1:10" s="59" customFormat="1" ht="30">
      <c r="A216" s="38">
        <v>8</v>
      </c>
      <c r="B216" s="39" t="s">
        <v>404</v>
      </c>
      <c r="C216" s="62">
        <v>0.84499999999999997</v>
      </c>
      <c r="D216" s="54" t="s">
        <v>389</v>
      </c>
      <c r="E216" s="54" t="s">
        <v>390</v>
      </c>
      <c r="F216" s="71">
        <v>1</v>
      </c>
      <c r="G216" s="54" t="s">
        <v>383</v>
      </c>
      <c r="H216" s="54" t="s">
        <v>384</v>
      </c>
      <c r="I216" s="54" t="s">
        <v>322</v>
      </c>
    </row>
    <row r="217" spans="1:10" s="59" customFormat="1" ht="45">
      <c r="A217" s="54">
        <v>9</v>
      </c>
      <c r="B217" s="39" t="s">
        <v>406</v>
      </c>
      <c r="C217" s="62">
        <v>0.86</v>
      </c>
      <c r="D217" s="54" t="s">
        <v>389</v>
      </c>
      <c r="E217" s="54" t="s">
        <v>390</v>
      </c>
      <c r="F217" s="70">
        <v>1</v>
      </c>
      <c r="G217" s="54" t="s">
        <v>383</v>
      </c>
      <c r="H217" s="54" t="s">
        <v>384</v>
      </c>
      <c r="I217" s="54" t="s">
        <v>322</v>
      </c>
    </row>
    <row r="218" spans="1:10" s="37" customFormat="1" ht="30">
      <c r="A218" s="61">
        <v>10</v>
      </c>
      <c r="B218" s="39" t="s">
        <v>465</v>
      </c>
      <c r="C218" s="62">
        <v>0.505</v>
      </c>
      <c r="D218" s="54" t="s">
        <v>389</v>
      </c>
      <c r="E218" s="54" t="s">
        <v>390</v>
      </c>
      <c r="F218" s="71">
        <v>1</v>
      </c>
      <c r="G218" s="54" t="s">
        <v>383</v>
      </c>
      <c r="H218" s="54" t="s">
        <v>384</v>
      </c>
      <c r="I218" s="54" t="s">
        <v>322</v>
      </c>
    </row>
    <row r="219" spans="1:10" s="37" customFormat="1" ht="30">
      <c r="A219" s="38">
        <v>11</v>
      </c>
      <c r="B219" s="39" t="s">
        <v>466</v>
      </c>
      <c r="C219" s="62">
        <v>1</v>
      </c>
      <c r="D219" s="54" t="s">
        <v>389</v>
      </c>
      <c r="E219" s="54" t="s">
        <v>390</v>
      </c>
      <c r="F219" s="71">
        <v>1</v>
      </c>
      <c r="G219" s="54" t="s">
        <v>383</v>
      </c>
      <c r="H219" s="54" t="s">
        <v>384</v>
      </c>
      <c r="I219" s="54" t="s">
        <v>322</v>
      </c>
    </row>
    <row r="220" spans="1:10" s="37" customFormat="1" ht="30">
      <c r="A220" s="54">
        <v>12</v>
      </c>
      <c r="B220" s="39" t="s">
        <v>467</v>
      </c>
      <c r="C220" s="62">
        <v>0.505</v>
      </c>
      <c r="D220" s="54" t="s">
        <v>389</v>
      </c>
      <c r="E220" s="54" t="s">
        <v>390</v>
      </c>
      <c r="F220" s="71">
        <v>1</v>
      </c>
      <c r="G220" s="54" t="s">
        <v>383</v>
      </c>
      <c r="H220" s="54" t="s">
        <v>384</v>
      </c>
      <c r="I220" s="54" t="s">
        <v>322</v>
      </c>
    </row>
    <row r="221" spans="1:10" s="37" customFormat="1" ht="30">
      <c r="A221" s="61">
        <v>13</v>
      </c>
      <c r="B221" s="39" t="s">
        <v>468</v>
      </c>
      <c r="C221" s="62">
        <v>0.187</v>
      </c>
      <c r="D221" s="54" t="s">
        <v>389</v>
      </c>
      <c r="E221" s="54" t="s">
        <v>390</v>
      </c>
      <c r="F221" s="71">
        <v>1</v>
      </c>
      <c r="G221" s="54" t="s">
        <v>383</v>
      </c>
      <c r="H221" s="54" t="s">
        <v>384</v>
      </c>
      <c r="I221" s="54" t="s">
        <v>322</v>
      </c>
    </row>
    <row r="222" spans="1:10" s="37" customFormat="1" ht="30">
      <c r="A222" s="38">
        <v>14</v>
      </c>
      <c r="B222" s="39" t="s">
        <v>469</v>
      </c>
      <c r="C222" s="62">
        <v>0.44800000000000001</v>
      </c>
      <c r="D222" s="54" t="s">
        <v>389</v>
      </c>
      <c r="E222" s="54" t="s">
        <v>390</v>
      </c>
      <c r="F222" s="71">
        <v>1</v>
      </c>
      <c r="G222" s="54" t="s">
        <v>383</v>
      </c>
      <c r="H222" s="54" t="s">
        <v>384</v>
      </c>
      <c r="I222" s="54" t="s">
        <v>322</v>
      </c>
    </row>
    <row r="223" spans="1:10" s="37" customFormat="1" ht="30">
      <c r="A223" s="54">
        <v>15</v>
      </c>
      <c r="B223" s="39" t="s">
        <v>470</v>
      </c>
      <c r="C223" s="62">
        <v>0.115</v>
      </c>
      <c r="D223" s="54" t="s">
        <v>389</v>
      </c>
      <c r="E223" s="54" t="s">
        <v>390</v>
      </c>
      <c r="F223" s="71">
        <v>1</v>
      </c>
      <c r="G223" s="54" t="s">
        <v>383</v>
      </c>
      <c r="H223" s="54" t="s">
        <v>384</v>
      </c>
      <c r="I223" s="54" t="s">
        <v>322</v>
      </c>
    </row>
    <row r="224" spans="1:10" s="59" customFormat="1" ht="15">
      <c r="A224" s="38"/>
      <c r="B224" s="39"/>
      <c r="C224" s="67">
        <f>SUM(C209:C223)</f>
        <v>8.8950000000000014</v>
      </c>
      <c r="D224" s="54"/>
      <c r="E224" s="57"/>
      <c r="F224" s="58"/>
      <c r="G224" s="57"/>
      <c r="H224" s="57"/>
      <c r="I224" s="57"/>
    </row>
    <row r="225" spans="1:9">
      <c r="A225" s="68"/>
      <c r="B225" s="4"/>
      <c r="C225" s="69">
        <f>SUM(C224,C207,C165,C118,C62)</f>
        <v>196.97200000000001</v>
      </c>
      <c r="D225" s="4"/>
      <c r="E225" s="4"/>
      <c r="F225" s="4"/>
      <c r="G225" s="4"/>
      <c r="H225" s="4"/>
      <c r="I225" s="4"/>
    </row>
  </sheetData>
  <sortState ref="A2:J224">
    <sortCondition ref="F1"/>
  </sortState>
  <mergeCells count="6">
    <mergeCell ref="A208:I208"/>
    <mergeCell ref="A63:I63"/>
    <mergeCell ref="A119:I119"/>
    <mergeCell ref="A166:I166"/>
    <mergeCell ref="A1:I1"/>
    <mergeCell ref="A3:I3"/>
  </mergeCells>
  <pageMargins left="0.51181102362204722" right="0.15748031496062992" top="0.27559055118110237" bottom="0.19685039370078741" header="0.23622047244094491" footer="0.15748031496062992"/>
  <pageSetup paperSize="9" scale="82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Normal="85" zoomScaleSheetLayoutView="100" workbookViewId="0">
      <selection activeCell="B6" sqref="B6"/>
    </sheetView>
  </sheetViews>
  <sheetFormatPr defaultRowHeight="16.5"/>
  <cols>
    <col min="1" max="1" width="9" style="26" bestFit="1" customWidth="1"/>
    <col min="2" max="2" width="36.42578125" style="2" customWidth="1"/>
    <col min="3" max="3" width="11.7109375" style="2" customWidth="1"/>
    <col min="4" max="4" width="12.7109375" style="2" bestFit="1" customWidth="1"/>
    <col min="5" max="5" width="16.28515625" style="2" customWidth="1"/>
    <col min="6" max="6" width="17.42578125" style="122" customWidth="1"/>
    <col min="7" max="7" width="21.28515625" style="2" customWidth="1"/>
    <col min="8" max="8" width="23.28515625" style="2" customWidth="1"/>
    <col min="9" max="9" width="21.140625" style="2" customWidth="1"/>
    <col min="10" max="10" width="11" style="2" hidden="1" customWidth="1"/>
    <col min="11" max="16384" width="9.140625" style="2"/>
  </cols>
  <sheetData>
    <row r="1" spans="1:10" ht="18.75">
      <c r="A1" s="129" t="s">
        <v>487</v>
      </c>
      <c r="B1" s="129"/>
      <c r="C1" s="129"/>
      <c r="D1" s="129"/>
      <c r="E1" s="129"/>
      <c r="F1" s="129"/>
      <c r="G1" s="129"/>
      <c r="H1" s="129"/>
      <c r="I1" s="129"/>
    </row>
    <row r="2" spans="1:10" ht="63">
      <c r="A2" s="2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114</v>
      </c>
      <c r="G2" s="3" t="s">
        <v>5</v>
      </c>
      <c r="H2" s="3" t="s">
        <v>6</v>
      </c>
      <c r="I2" s="3" t="s">
        <v>7</v>
      </c>
      <c r="J2" s="3" t="s">
        <v>109</v>
      </c>
    </row>
    <row r="3" spans="1:10">
      <c r="A3" s="123" t="s">
        <v>225</v>
      </c>
      <c r="B3" s="124"/>
      <c r="C3" s="124"/>
      <c r="D3" s="124"/>
      <c r="E3" s="124"/>
      <c r="F3" s="124"/>
      <c r="G3" s="124"/>
      <c r="H3" s="124"/>
      <c r="I3" s="125"/>
      <c r="J3" s="35"/>
    </row>
    <row r="4" spans="1:10" customFormat="1" ht="31.5">
      <c r="A4" s="23">
        <v>1</v>
      </c>
      <c r="B4" s="14" t="s">
        <v>221</v>
      </c>
      <c r="C4" s="16">
        <v>5.5</v>
      </c>
      <c r="D4" s="20" t="s">
        <v>222</v>
      </c>
      <c r="E4" s="15" t="s">
        <v>117</v>
      </c>
      <c r="F4" s="116">
        <v>0.05</v>
      </c>
      <c r="G4" s="15" t="s">
        <v>223</v>
      </c>
      <c r="H4" s="18" t="s">
        <v>207</v>
      </c>
      <c r="I4" s="18" t="s">
        <v>120</v>
      </c>
    </row>
    <row r="5" spans="1:10" customFormat="1" ht="47.25">
      <c r="A5" s="25">
        <v>2</v>
      </c>
      <c r="B5" s="5" t="s">
        <v>61</v>
      </c>
      <c r="C5" s="11">
        <v>0.67500000000000004</v>
      </c>
      <c r="D5" s="6" t="s">
        <v>30</v>
      </c>
      <c r="E5" s="6" t="s">
        <v>11</v>
      </c>
      <c r="F5" s="117">
        <v>0.2</v>
      </c>
      <c r="G5" s="8" t="s">
        <v>44</v>
      </c>
      <c r="H5" s="8" t="s">
        <v>45</v>
      </c>
      <c r="I5" s="8" t="s">
        <v>14</v>
      </c>
      <c r="J5" s="34">
        <f>0.675*20%</f>
        <v>0.13500000000000001</v>
      </c>
    </row>
    <row r="6" spans="1:10" customFormat="1" ht="31.5">
      <c r="A6" s="23">
        <v>3</v>
      </c>
      <c r="B6" s="17" t="s">
        <v>188</v>
      </c>
      <c r="C6" s="16">
        <v>0.35</v>
      </c>
      <c r="D6" s="15" t="s">
        <v>182</v>
      </c>
      <c r="E6" s="15" t="s">
        <v>183</v>
      </c>
      <c r="F6" s="118">
        <v>0.25</v>
      </c>
      <c r="G6" s="15" t="s">
        <v>184</v>
      </c>
      <c r="H6" s="18" t="s">
        <v>165</v>
      </c>
      <c r="I6" s="18" t="s">
        <v>120</v>
      </c>
    </row>
    <row r="7" spans="1:10" customFormat="1" ht="47.25">
      <c r="A7" s="25">
        <v>4</v>
      </c>
      <c r="B7" s="5" t="s">
        <v>93</v>
      </c>
      <c r="C7" s="11">
        <v>0.66</v>
      </c>
      <c r="D7" s="6" t="s">
        <v>103</v>
      </c>
      <c r="E7" s="6" t="s">
        <v>11</v>
      </c>
      <c r="F7" s="117">
        <v>0.25</v>
      </c>
      <c r="G7" s="8" t="s">
        <v>44</v>
      </c>
      <c r="H7" s="8" t="s">
        <v>45</v>
      </c>
      <c r="I7" s="8" t="s">
        <v>14</v>
      </c>
      <c r="J7" s="34" t="e">
        <f>#REF!*F7</f>
        <v>#REF!</v>
      </c>
    </row>
    <row r="8" spans="1:10" customFormat="1" ht="47.25">
      <c r="A8" s="25">
        <v>5</v>
      </c>
      <c r="B8" s="5" t="s">
        <v>97</v>
      </c>
      <c r="C8" s="11">
        <v>0.15</v>
      </c>
      <c r="D8" s="6" t="s">
        <v>103</v>
      </c>
      <c r="E8" s="6" t="s">
        <v>11</v>
      </c>
      <c r="F8" s="117">
        <v>0.25</v>
      </c>
      <c r="G8" s="8" t="s">
        <v>44</v>
      </c>
      <c r="H8" s="8" t="s">
        <v>45</v>
      </c>
      <c r="I8" s="8" t="s">
        <v>14</v>
      </c>
      <c r="J8" s="34" t="e">
        <f>#REF!*F8</f>
        <v>#REF!</v>
      </c>
    </row>
    <row r="9" spans="1:10" customFormat="1" ht="15.75">
      <c r="A9" s="25"/>
      <c r="B9" s="5"/>
      <c r="C9" s="36">
        <f>SUM(C4:C8)</f>
        <v>7.335</v>
      </c>
      <c r="D9" s="6"/>
      <c r="E9" s="6"/>
      <c r="F9" s="117"/>
      <c r="G9" s="8"/>
      <c r="H9" s="8"/>
      <c r="I9" s="8"/>
      <c r="J9" s="34"/>
    </row>
    <row r="10" spans="1:10" customFormat="1" ht="15.75">
      <c r="A10" s="123" t="s">
        <v>226</v>
      </c>
      <c r="B10" s="124"/>
      <c r="C10" s="124"/>
      <c r="D10" s="124"/>
      <c r="E10" s="124"/>
      <c r="F10" s="124"/>
      <c r="G10" s="124"/>
      <c r="H10" s="124"/>
      <c r="I10" s="125"/>
      <c r="J10" s="34"/>
    </row>
    <row r="11" spans="1:10" customFormat="1" ht="47.25">
      <c r="A11" s="25">
        <v>1</v>
      </c>
      <c r="B11" s="5" t="s">
        <v>95</v>
      </c>
      <c r="C11" s="11">
        <v>0.30499999999999999</v>
      </c>
      <c r="D11" s="6" t="s">
        <v>103</v>
      </c>
      <c r="E11" s="6" t="s">
        <v>11</v>
      </c>
      <c r="F11" s="117">
        <v>0.3</v>
      </c>
      <c r="G11" s="8" t="s">
        <v>44</v>
      </c>
      <c r="H11" s="8" t="s">
        <v>45</v>
      </c>
      <c r="I11" s="8" t="s">
        <v>14</v>
      </c>
      <c r="J11" s="34" t="e">
        <f>#REF!*F11</f>
        <v>#REF!</v>
      </c>
    </row>
    <row r="12" spans="1:10" customFormat="1" ht="31.5">
      <c r="A12" s="25">
        <v>2</v>
      </c>
      <c r="B12" s="5" t="s">
        <v>73</v>
      </c>
      <c r="C12" s="11">
        <v>2.1</v>
      </c>
      <c r="D12" s="6" t="s">
        <v>28</v>
      </c>
      <c r="E12" s="6" t="s">
        <v>11</v>
      </c>
      <c r="F12" s="117">
        <v>0.3</v>
      </c>
      <c r="G12" s="8" t="s">
        <v>65</v>
      </c>
      <c r="H12" s="8" t="s">
        <v>66</v>
      </c>
      <c r="I12" s="8" t="s">
        <v>14</v>
      </c>
      <c r="J12" s="34" t="e">
        <f>#REF!*F12</f>
        <v>#REF!</v>
      </c>
    </row>
    <row r="13" spans="1:10" customFormat="1" ht="31.5">
      <c r="A13" s="25">
        <v>3</v>
      </c>
      <c r="B13" s="5" t="s">
        <v>101</v>
      </c>
      <c r="C13" s="11">
        <v>0.60499999999999998</v>
      </c>
      <c r="D13" s="6" t="s">
        <v>107</v>
      </c>
      <c r="E13" s="6" t="s">
        <v>11</v>
      </c>
      <c r="F13" s="117">
        <v>0.3</v>
      </c>
      <c r="G13" s="8" t="s">
        <v>65</v>
      </c>
      <c r="H13" s="8" t="s">
        <v>66</v>
      </c>
      <c r="I13" s="8" t="s">
        <v>14</v>
      </c>
      <c r="J13" s="34" t="e">
        <f>#REF!*F13</f>
        <v>#REF!</v>
      </c>
    </row>
    <row r="14" spans="1:10" customFormat="1" ht="31.5">
      <c r="A14" s="25">
        <v>4</v>
      </c>
      <c r="B14" s="5" t="s">
        <v>83</v>
      </c>
      <c r="C14" s="11">
        <v>1</v>
      </c>
      <c r="D14" s="6" t="s">
        <v>78</v>
      </c>
      <c r="E14" s="6" t="s">
        <v>11</v>
      </c>
      <c r="F14" s="117">
        <v>0.3</v>
      </c>
      <c r="G14" s="8" t="s">
        <v>65</v>
      </c>
      <c r="H14" s="8" t="s">
        <v>66</v>
      </c>
      <c r="I14" s="8" t="s">
        <v>14</v>
      </c>
      <c r="J14" s="34" t="e">
        <f>#REF!*F14</f>
        <v>#REF!</v>
      </c>
    </row>
    <row r="15" spans="1:10" customFormat="1" ht="31.5">
      <c r="A15" s="23">
        <v>5</v>
      </c>
      <c r="B15" s="17" t="s">
        <v>175</v>
      </c>
      <c r="C15" s="16">
        <v>0.22</v>
      </c>
      <c r="D15" s="32" t="s">
        <v>157</v>
      </c>
      <c r="E15" s="15" t="s">
        <v>163</v>
      </c>
      <c r="F15" s="116">
        <v>0.4</v>
      </c>
      <c r="G15" s="15" t="s">
        <v>164</v>
      </c>
      <c r="H15" s="18" t="s">
        <v>165</v>
      </c>
      <c r="I15" s="18" t="s">
        <v>120</v>
      </c>
    </row>
    <row r="16" spans="1:10" customFormat="1" ht="31.5">
      <c r="A16" s="23">
        <v>6</v>
      </c>
      <c r="B16" s="17" t="s">
        <v>176</v>
      </c>
      <c r="C16" s="16">
        <v>0.78</v>
      </c>
      <c r="D16" s="32" t="s">
        <v>157</v>
      </c>
      <c r="E16" s="15" t="s">
        <v>163</v>
      </c>
      <c r="F16" s="116">
        <v>0.4</v>
      </c>
      <c r="G16" s="15" t="s">
        <v>164</v>
      </c>
      <c r="H16" s="18" t="s">
        <v>165</v>
      </c>
      <c r="I16" s="18" t="s">
        <v>120</v>
      </c>
    </row>
    <row r="17" spans="1:10" customFormat="1" ht="31.5">
      <c r="A17" s="23">
        <v>7</v>
      </c>
      <c r="B17" s="17" t="s">
        <v>178</v>
      </c>
      <c r="C17" s="16">
        <v>0.6</v>
      </c>
      <c r="D17" s="32" t="s">
        <v>157</v>
      </c>
      <c r="E17" s="15" t="s">
        <v>163</v>
      </c>
      <c r="F17" s="116">
        <v>0.4</v>
      </c>
      <c r="G17" s="15" t="s">
        <v>164</v>
      </c>
      <c r="H17" s="18" t="s">
        <v>165</v>
      </c>
      <c r="I17" s="18" t="s">
        <v>120</v>
      </c>
    </row>
    <row r="18" spans="1:10" customFormat="1" ht="47.25">
      <c r="A18" s="25">
        <v>8</v>
      </c>
      <c r="B18" s="5" t="s">
        <v>60</v>
      </c>
      <c r="C18" s="11">
        <v>1.7150000000000001</v>
      </c>
      <c r="D18" s="6" t="s">
        <v>30</v>
      </c>
      <c r="E18" s="6" t="s">
        <v>11</v>
      </c>
      <c r="F18" s="117">
        <v>0.4</v>
      </c>
      <c r="G18" s="8" t="s">
        <v>44</v>
      </c>
      <c r="H18" s="8" t="s">
        <v>45</v>
      </c>
      <c r="I18" s="8" t="s">
        <v>14</v>
      </c>
      <c r="J18" s="34" t="e">
        <f>#REF!*F18</f>
        <v>#REF!</v>
      </c>
    </row>
    <row r="19" spans="1:10" customFormat="1" ht="31.5">
      <c r="A19" s="25">
        <v>9</v>
      </c>
      <c r="B19" s="5" t="s">
        <v>99</v>
      </c>
      <c r="C19" s="11">
        <v>0.8</v>
      </c>
      <c r="D19" s="6" t="s">
        <v>107</v>
      </c>
      <c r="E19" s="6" t="s">
        <v>11</v>
      </c>
      <c r="F19" s="117">
        <v>0.4</v>
      </c>
      <c r="G19" s="8" t="s">
        <v>65</v>
      </c>
      <c r="H19" s="8" t="s">
        <v>66</v>
      </c>
      <c r="I19" s="8" t="s">
        <v>14</v>
      </c>
      <c r="J19" s="34" t="e">
        <f>#REF!*F19</f>
        <v>#REF!</v>
      </c>
    </row>
    <row r="20" spans="1:10" customFormat="1" ht="31.5">
      <c r="A20" s="25">
        <v>10</v>
      </c>
      <c r="B20" s="5" t="s">
        <v>100</v>
      </c>
      <c r="C20" s="11">
        <v>0.4</v>
      </c>
      <c r="D20" s="6" t="s">
        <v>107</v>
      </c>
      <c r="E20" s="6" t="s">
        <v>11</v>
      </c>
      <c r="F20" s="117">
        <v>0.4</v>
      </c>
      <c r="G20" s="8" t="s">
        <v>65</v>
      </c>
      <c r="H20" s="8" t="s">
        <v>66</v>
      </c>
      <c r="I20" s="8" t="s">
        <v>14</v>
      </c>
      <c r="J20" s="34" t="e">
        <f>#REF!*F20</f>
        <v>#REF!</v>
      </c>
    </row>
    <row r="21" spans="1:10" customFormat="1" ht="31.5">
      <c r="A21" s="25">
        <v>11</v>
      </c>
      <c r="B21" s="5" t="s">
        <v>82</v>
      </c>
      <c r="C21" s="11">
        <v>2.93</v>
      </c>
      <c r="D21" s="6" t="s">
        <v>102</v>
      </c>
      <c r="E21" s="6" t="s">
        <v>11</v>
      </c>
      <c r="F21" s="117">
        <v>0.4</v>
      </c>
      <c r="G21" s="8" t="s">
        <v>65</v>
      </c>
      <c r="H21" s="8" t="s">
        <v>66</v>
      </c>
      <c r="I21" s="8" t="s">
        <v>14</v>
      </c>
      <c r="J21" s="34" t="e">
        <f>#REF!*F21</f>
        <v>#REF!</v>
      </c>
    </row>
    <row r="22" spans="1:10" customFormat="1" ht="31.5">
      <c r="A22" s="23">
        <v>12</v>
      </c>
      <c r="B22" s="17" t="s">
        <v>134</v>
      </c>
      <c r="C22" s="16">
        <v>0.42299999999999999</v>
      </c>
      <c r="D22" s="15" t="s">
        <v>116</v>
      </c>
      <c r="E22" s="15" t="s">
        <v>117</v>
      </c>
      <c r="F22" s="116">
        <v>0.45</v>
      </c>
      <c r="G22" s="15" t="s">
        <v>118</v>
      </c>
      <c r="H22" s="18" t="s">
        <v>119</v>
      </c>
      <c r="I22" s="18" t="s">
        <v>120</v>
      </c>
    </row>
    <row r="23" spans="1:10" customFormat="1" ht="31.5">
      <c r="A23" s="23">
        <v>13</v>
      </c>
      <c r="B23" s="17" t="s">
        <v>195</v>
      </c>
      <c r="C23" s="16">
        <v>1.28</v>
      </c>
      <c r="D23" s="15" t="s">
        <v>182</v>
      </c>
      <c r="E23" s="15" t="s">
        <v>183</v>
      </c>
      <c r="F23" s="118">
        <v>0.45</v>
      </c>
      <c r="G23" s="15" t="s">
        <v>184</v>
      </c>
      <c r="H23" s="18" t="s">
        <v>165</v>
      </c>
      <c r="I23" s="18" t="s">
        <v>120</v>
      </c>
    </row>
    <row r="24" spans="1:10" customFormat="1" ht="31.5">
      <c r="A24" s="23">
        <v>14</v>
      </c>
      <c r="B24" s="17" t="s">
        <v>135</v>
      </c>
      <c r="C24" s="16">
        <v>1.4</v>
      </c>
      <c r="D24" s="15" t="s">
        <v>116</v>
      </c>
      <c r="E24" s="15" t="s">
        <v>117</v>
      </c>
      <c r="F24" s="118">
        <v>0.5</v>
      </c>
      <c r="G24" s="15" t="s">
        <v>136</v>
      </c>
      <c r="H24" s="18" t="s">
        <v>119</v>
      </c>
      <c r="I24" s="18" t="s">
        <v>120</v>
      </c>
    </row>
    <row r="25" spans="1:10" customFormat="1" ht="31.5">
      <c r="A25" s="23">
        <v>15</v>
      </c>
      <c r="B25" s="17" t="s">
        <v>143</v>
      </c>
      <c r="C25" s="16">
        <v>0.52</v>
      </c>
      <c r="D25" s="15" t="s">
        <v>116</v>
      </c>
      <c r="E25" s="15" t="s">
        <v>117</v>
      </c>
      <c r="F25" s="118">
        <v>0.5</v>
      </c>
      <c r="G25" s="15" t="s">
        <v>136</v>
      </c>
      <c r="H25" s="18" t="s">
        <v>119</v>
      </c>
      <c r="I25" s="18" t="s">
        <v>120</v>
      </c>
    </row>
    <row r="26" spans="1:10" customFormat="1" ht="31.5">
      <c r="A26" s="23">
        <v>16</v>
      </c>
      <c r="B26" s="17" t="s">
        <v>160</v>
      </c>
      <c r="C26" s="16">
        <v>0.79</v>
      </c>
      <c r="D26" s="15" t="s">
        <v>116</v>
      </c>
      <c r="E26" s="15" t="s">
        <v>117</v>
      </c>
      <c r="F26" s="118">
        <v>0.5</v>
      </c>
      <c r="G26" s="15" t="s">
        <v>155</v>
      </c>
      <c r="H26" s="18" t="s">
        <v>150</v>
      </c>
      <c r="I26" s="18" t="s">
        <v>120</v>
      </c>
    </row>
    <row r="27" spans="1:10" customFormat="1" ht="31.5">
      <c r="A27" s="23">
        <v>17</v>
      </c>
      <c r="B27" s="17" t="s">
        <v>172</v>
      </c>
      <c r="C27" s="16">
        <v>0.12</v>
      </c>
      <c r="D27" s="32" t="s">
        <v>157</v>
      </c>
      <c r="E27" s="15" t="s">
        <v>163</v>
      </c>
      <c r="F27" s="116">
        <v>0.5</v>
      </c>
      <c r="G27" s="15" t="s">
        <v>164</v>
      </c>
      <c r="H27" s="18" t="s">
        <v>165</v>
      </c>
      <c r="I27" s="18" t="s">
        <v>120</v>
      </c>
    </row>
    <row r="28" spans="1:10" customFormat="1" ht="31.5">
      <c r="A28" s="23">
        <v>18</v>
      </c>
      <c r="B28" s="17" t="s">
        <v>174</v>
      </c>
      <c r="C28" s="16">
        <v>0.6</v>
      </c>
      <c r="D28" s="32" t="s">
        <v>157</v>
      </c>
      <c r="E28" s="15" t="s">
        <v>163</v>
      </c>
      <c r="F28" s="116">
        <v>0.5</v>
      </c>
      <c r="G28" s="15" t="s">
        <v>164</v>
      </c>
      <c r="H28" s="18" t="s">
        <v>165</v>
      </c>
      <c r="I28" s="18" t="s">
        <v>120</v>
      </c>
    </row>
    <row r="29" spans="1:10" customFormat="1" ht="47.25">
      <c r="A29" s="23">
        <v>19</v>
      </c>
      <c r="B29" s="17" t="s">
        <v>187</v>
      </c>
      <c r="C29" s="16">
        <v>0.38600000000000001</v>
      </c>
      <c r="D29" s="15" t="s">
        <v>182</v>
      </c>
      <c r="E29" s="15" t="s">
        <v>183</v>
      </c>
      <c r="F29" s="118">
        <v>0.5</v>
      </c>
      <c r="G29" s="15" t="s">
        <v>184</v>
      </c>
      <c r="H29" s="18" t="s">
        <v>165</v>
      </c>
      <c r="I29" s="18" t="s">
        <v>120</v>
      </c>
    </row>
    <row r="30" spans="1:10" customFormat="1" ht="31.5">
      <c r="A30" s="23">
        <v>20</v>
      </c>
      <c r="B30" s="17" t="s">
        <v>189</v>
      </c>
      <c r="C30" s="16">
        <v>0.76</v>
      </c>
      <c r="D30" s="15" t="s">
        <v>182</v>
      </c>
      <c r="E30" s="15" t="s">
        <v>183</v>
      </c>
      <c r="F30" s="118">
        <v>0.5</v>
      </c>
      <c r="G30" s="15" t="s">
        <v>184</v>
      </c>
      <c r="H30" s="18" t="s">
        <v>165</v>
      </c>
      <c r="I30" s="18" t="s">
        <v>120</v>
      </c>
    </row>
    <row r="31" spans="1:10" customFormat="1" ht="31.5">
      <c r="A31" s="23">
        <v>21</v>
      </c>
      <c r="B31" s="17" t="s">
        <v>200</v>
      </c>
      <c r="C31" s="16">
        <v>0.75</v>
      </c>
      <c r="D31" s="15" t="s">
        <v>182</v>
      </c>
      <c r="E31" s="15" t="s">
        <v>183</v>
      </c>
      <c r="F31" s="118">
        <v>0.5</v>
      </c>
      <c r="G31" s="15" t="s">
        <v>184</v>
      </c>
      <c r="H31" s="18" t="s">
        <v>165</v>
      </c>
      <c r="I31" s="18" t="s">
        <v>120</v>
      </c>
    </row>
    <row r="32" spans="1:10" customFormat="1" ht="31.5">
      <c r="A32" s="23">
        <v>22</v>
      </c>
      <c r="B32" s="17" t="s">
        <v>201</v>
      </c>
      <c r="C32" s="16">
        <v>0.54</v>
      </c>
      <c r="D32" s="15" t="s">
        <v>182</v>
      </c>
      <c r="E32" s="15" t="s">
        <v>183</v>
      </c>
      <c r="F32" s="118">
        <v>0.5</v>
      </c>
      <c r="G32" s="15" t="s">
        <v>184</v>
      </c>
      <c r="H32" s="18" t="s">
        <v>165</v>
      </c>
      <c r="I32" s="18" t="s">
        <v>120</v>
      </c>
    </row>
    <row r="33" spans="1:10" customFormat="1" ht="31.5">
      <c r="A33" s="23">
        <v>23</v>
      </c>
      <c r="B33" s="17" t="s">
        <v>203</v>
      </c>
      <c r="C33" s="16">
        <v>0.52</v>
      </c>
      <c r="D33" s="15" t="s">
        <v>182</v>
      </c>
      <c r="E33" s="15" t="s">
        <v>183</v>
      </c>
      <c r="F33" s="118">
        <v>0.5</v>
      </c>
      <c r="G33" s="15" t="s">
        <v>184</v>
      </c>
      <c r="H33" s="18" t="s">
        <v>165</v>
      </c>
      <c r="I33" s="18" t="s">
        <v>120</v>
      </c>
    </row>
    <row r="34" spans="1:10" customFormat="1" ht="47.25">
      <c r="A34" s="23">
        <v>24</v>
      </c>
      <c r="B34" s="17" t="s">
        <v>215</v>
      </c>
      <c r="C34" s="16">
        <v>0.24</v>
      </c>
      <c r="D34" s="15" t="s">
        <v>157</v>
      </c>
      <c r="E34" s="15" t="s">
        <v>117</v>
      </c>
      <c r="F34" s="116">
        <v>0.5</v>
      </c>
      <c r="G34" s="15" t="s">
        <v>206</v>
      </c>
      <c r="H34" s="18" t="s">
        <v>207</v>
      </c>
      <c r="I34" s="18" t="s">
        <v>120</v>
      </c>
    </row>
    <row r="35" spans="1:10" customFormat="1" ht="31.5">
      <c r="A35" s="25">
        <v>25</v>
      </c>
      <c r="B35" s="5" t="s">
        <v>31</v>
      </c>
      <c r="C35" s="11">
        <v>0.29199999999999998</v>
      </c>
      <c r="D35" s="6" t="s">
        <v>30</v>
      </c>
      <c r="E35" s="6" t="s">
        <v>11</v>
      </c>
      <c r="F35" s="119">
        <v>0.5</v>
      </c>
      <c r="G35" s="8" t="s">
        <v>24</v>
      </c>
      <c r="H35" s="8" t="s">
        <v>25</v>
      </c>
      <c r="I35" s="8" t="s">
        <v>14</v>
      </c>
      <c r="J35" s="34" t="e">
        <f>#REF!*F35</f>
        <v>#REF!</v>
      </c>
    </row>
    <row r="36" spans="1:10" customFormat="1" ht="47.25">
      <c r="A36" s="25">
        <v>26</v>
      </c>
      <c r="B36" s="10" t="s">
        <v>8</v>
      </c>
      <c r="C36" s="11">
        <v>1.93</v>
      </c>
      <c r="D36" s="6" t="s">
        <v>30</v>
      </c>
      <c r="E36" s="6" t="s">
        <v>11</v>
      </c>
      <c r="F36" s="117">
        <v>0.5</v>
      </c>
      <c r="G36" s="8" t="s">
        <v>44</v>
      </c>
      <c r="H36" s="8" t="s">
        <v>45</v>
      </c>
      <c r="I36" s="8" t="s">
        <v>14</v>
      </c>
      <c r="J36" s="34" t="e">
        <f>#REF!*F36</f>
        <v>#REF!</v>
      </c>
    </row>
    <row r="37" spans="1:10" customFormat="1" ht="47.25">
      <c r="A37" s="25">
        <v>27</v>
      </c>
      <c r="B37" s="5" t="s">
        <v>88</v>
      </c>
      <c r="C37" s="11">
        <v>1.18</v>
      </c>
      <c r="D37" s="6" t="s">
        <v>103</v>
      </c>
      <c r="E37" s="6" t="s">
        <v>11</v>
      </c>
      <c r="F37" s="117">
        <v>0.5</v>
      </c>
      <c r="G37" s="8" t="s">
        <v>44</v>
      </c>
      <c r="H37" s="8" t="s">
        <v>45</v>
      </c>
      <c r="I37" s="8" t="s">
        <v>14</v>
      </c>
      <c r="J37" s="34" t="e">
        <f>#REF!*F37</f>
        <v>#REF!</v>
      </c>
    </row>
    <row r="38" spans="1:10" customFormat="1" ht="47.25">
      <c r="A38" s="25">
        <v>28</v>
      </c>
      <c r="B38" s="5" t="s">
        <v>94</v>
      </c>
      <c r="C38" s="11">
        <v>0.71</v>
      </c>
      <c r="D38" s="6" t="s">
        <v>103</v>
      </c>
      <c r="E38" s="6" t="s">
        <v>11</v>
      </c>
      <c r="F38" s="117">
        <v>0.5</v>
      </c>
      <c r="G38" s="8" t="s">
        <v>44</v>
      </c>
      <c r="H38" s="8" t="s">
        <v>45</v>
      </c>
      <c r="I38" s="8" t="s">
        <v>14</v>
      </c>
      <c r="J38" s="34" t="e">
        <f>#REF!*F38</f>
        <v>#REF!</v>
      </c>
    </row>
    <row r="39" spans="1:10" customFormat="1" ht="31.5">
      <c r="A39" s="25">
        <v>29</v>
      </c>
      <c r="B39" s="5" t="s">
        <v>76</v>
      </c>
      <c r="C39" s="11">
        <v>0.91</v>
      </c>
      <c r="D39" s="33" t="s">
        <v>106</v>
      </c>
      <c r="E39" s="6" t="s">
        <v>11</v>
      </c>
      <c r="F39" s="117">
        <v>0.5</v>
      </c>
      <c r="G39" s="8" t="s">
        <v>65</v>
      </c>
      <c r="H39" s="8" t="s">
        <v>66</v>
      </c>
      <c r="I39" s="8" t="s">
        <v>14</v>
      </c>
      <c r="J39" s="34" t="e">
        <f>#REF!*F39</f>
        <v>#REF!</v>
      </c>
    </row>
    <row r="40" spans="1:10" customFormat="1" ht="31.5">
      <c r="A40" s="25">
        <v>30</v>
      </c>
      <c r="B40" s="5" t="s">
        <v>84</v>
      </c>
      <c r="C40" s="11">
        <v>0.24299999999999999</v>
      </c>
      <c r="D40" s="6" t="s">
        <v>78</v>
      </c>
      <c r="E40" s="6" t="s">
        <v>11</v>
      </c>
      <c r="F40" s="117">
        <v>0.5</v>
      </c>
      <c r="G40" s="8" t="s">
        <v>65</v>
      </c>
      <c r="H40" s="8" t="s">
        <v>66</v>
      </c>
      <c r="I40" s="8" t="s">
        <v>14</v>
      </c>
      <c r="J40" s="34" t="e">
        <f>#REF!*F40</f>
        <v>#REF!</v>
      </c>
    </row>
    <row r="41" spans="1:10" customFormat="1" ht="15.75">
      <c r="A41" s="25"/>
      <c r="B41" s="5"/>
      <c r="C41" s="36">
        <f>SUM(C11:C40)</f>
        <v>25.048999999999996</v>
      </c>
      <c r="D41" s="6"/>
      <c r="E41" s="6"/>
      <c r="F41" s="117"/>
      <c r="G41" s="8"/>
      <c r="H41" s="8"/>
      <c r="I41" s="8"/>
      <c r="J41" s="34"/>
    </row>
    <row r="42" spans="1:10" customFormat="1" ht="15.75">
      <c r="A42" s="123" t="s">
        <v>227</v>
      </c>
      <c r="B42" s="124"/>
      <c r="C42" s="124"/>
      <c r="D42" s="124"/>
      <c r="E42" s="124"/>
      <c r="F42" s="124"/>
      <c r="G42" s="124"/>
      <c r="H42" s="124"/>
      <c r="I42" s="125"/>
      <c r="J42" s="34"/>
    </row>
    <row r="43" spans="1:10" customFormat="1" ht="31.5">
      <c r="A43" s="23">
        <v>1</v>
      </c>
      <c r="B43" s="17" t="s">
        <v>138</v>
      </c>
      <c r="C43" s="16">
        <v>0.67</v>
      </c>
      <c r="D43" s="15" t="s">
        <v>116</v>
      </c>
      <c r="E43" s="15" t="s">
        <v>117</v>
      </c>
      <c r="F43" s="118">
        <v>0.55000000000000004</v>
      </c>
      <c r="G43" s="15" t="s">
        <v>136</v>
      </c>
      <c r="H43" s="18" t="s">
        <v>119</v>
      </c>
      <c r="I43" s="18" t="s">
        <v>120</v>
      </c>
    </row>
    <row r="44" spans="1:10" customFormat="1" ht="31.5">
      <c r="A44" s="23">
        <v>2</v>
      </c>
      <c r="B44" s="17" t="s">
        <v>142</v>
      </c>
      <c r="C44" s="16">
        <v>0.4</v>
      </c>
      <c r="D44" s="15" t="s">
        <v>116</v>
      </c>
      <c r="E44" s="15" t="s">
        <v>117</v>
      </c>
      <c r="F44" s="116">
        <v>0.55000000000000004</v>
      </c>
      <c r="G44" s="15" t="s">
        <v>136</v>
      </c>
      <c r="H44" s="18" t="s">
        <v>119</v>
      </c>
      <c r="I44" s="18" t="s">
        <v>120</v>
      </c>
    </row>
    <row r="45" spans="1:10" customFormat="1" ht="31.5">
      <c r="A45" s="23">
        <v>3</v>
      </c>
      <c r="B45" s="17" t="s">
        <v>145</v>
      </c>
      <c r="C45" s="16">
        <v>0.74</v>
      </c>
      <c r="D45" s="21" t="s">
        <v>116</v>
      </c>
      <c r="E45" s="15" t="s">
        <v>117</v>
      </c>
      <c r="F45" s="118">
        <v>0.55000000000000004</v>
      </c>
      <c r="G45" s="15" t="s">
        <v>136</v>
      </c>
      <c r="H45" s="18" t="s">
        <v>119</v>
      </c>
      <c r="I45" s="18" t="s">
        <v>120</v>
      </c>
    </row>
    <row r="46" spans="1:10" customFormat="1" ht="31.5">
      <c r="A46" s="23">
        <v>4</v>
      </c>
      <c r="B46" s="17" t="s">
        <v>156</v>
      </c>
      <c r="C46" s="16">
        <v>0.62</v>
      </c>
      <c r="D46" s="19" t="s">
        <v>157</v>
      </c>
      <c r="E46" s="15" t="s">
        <v>117</v>
      </c>
      <c r="F46" s="116">
        <v>0.55000000000000004</v>
      </c>
      <c r="G46" s="15" t="s">
        <v>155</v>
      </c>
      <c r="H46" s="18" t="s">
        <v>150</v>
      </c>
      <c r="I46" s="18" t="s">
        <v>120</v>
      </c>
    </row>
    <row r="47" spans="1:10" customFormat="1" ht="31.5">
      <c r="A47" s="23">
        <v>5</v>
      </c>
      <c r="B47" s="17" t="s">
        <v>204</v>
      </c>
      <c r="C47" s="16">
        <v>0.6</v>
      </c>
      <c r="D47" s="21" t="s">
        <v>182</v>
      </c>
      <c r="E47" s="15" t="s">
        <v>183</v>
      </c>
      <c r="F47" s="118">
        <v>0.55000000000000004</v>
      </c>
      <c r="G47" s="15" t="s">
        <v>184</v>
      </c>
      <c r="H47" s="18" t="s">
        <v>165</v>
      </c>
      <c r="I47" s="18" t="s">
        <v>120</v>
      </c>
    </row>
    <row r="48" spans="1:10" customFormat="1" ht="31.5">
      <c r="A48" s="23">
        <v>6</v>
      </c>
      <c r="B48" s="17" t="s">
        <v>129</v>
      </c>
      <c r="C48" s="16">
        <v>1.35</v>
      </c>
      <c r="D48" s="21" t="s">
        <v>116</v>
      </c>
      <c r="E48" s="15" t="s">
        <v>117</v>
      </c>
      <c r="F48" s="118">
        <v>0.6</v>
      </c>
      <c r="G48" s="15" t="s">
        <v>118</v>
      </c>
      <c r="H48" s="18" t="s">
        <v>119</v>
      </c>
      <c r="I48" s="18" t="s">
        <v>120</v>
      </c>
    </row>
    <row r="49" spans="1:10" customFormat="1" ht="31.5">
      <c r="A49" s="23">
        <v>7</v>
      </c>
      <c r="B49" s="17" t="s">
        <v>139</v>
      </c>
      <c r="C49" s="16">
        <v>0.59</v>
      </c>
      <c r="D49" s="21" t="s">
        <v>116</v>
      </c>
      <c r="E49" s="15" t="s">
        <v>117</v>
      </c>
      <c r="F49" s="116">
        <v>0.6</v>
      </c>
      <c r="G49" s="15" t="s">
        <v>136</v>
      </c>
      <c r="H49" s="18" t="s">
        <v>119</v>
      </c>
      <c r="I49" s="18" t="s">
        <v>120</v>
      </c>
    </row>
    <row r="50" spans="1:10" customFormat="1" ht="31.5">
      <c r="A50" s="23">
        <v>8</v>
      </c>
      <c r="B50" s="17" t="s">
        <v>141</v>
      </c>
      <c r="C50" s="16">
        <v>0.38</v>
      </c>
      <c r="D50" s="21" t="s">
        <v>116</v>
      </c>
      <c r="E50" s="15" t="s">
        <v>117</v>
      </c>
      <c r="F50" s="118">
        <v>0.6</v>
      </c>
      <c r="G50" s="15" t="s">
        <v>136</v>
      </c>
      <c r="H50" s="18" t="s">
        <v>119</v>
      </c>
      <c r="I50" s="18" t="s">
        <v>120</v>
      </c>
    </row>
    <row r="51" spans="1:10" customFormat="1" ht="31.5">
      <c r="A51" s="23">
        <v>9</v>
      </c>
      <c r="B51" s="17" t="s">
        <v>146</v>
      </c>
      <c r="C51" s="16">
        <v>0.67</v>
      </c>
      <c r="D51" s="21" t="s">
        <v>116</v>
      </c>
      <c r="E51" s="15" t="s">
        <v>117</v>
      </c>
      <c r="F51" s="118">
        <v>0.6</v>
      </c>
      <c r="G51" s="15" t="s">
        <v>136</v>
      </c>
      <c r="H51" s="18" t="s">
        <v>119</v>
      </c>
      <c r="I51" s="18" t="s">
        <v>120</v>
      </c>
    </row>
    <row r="52" spans="1:10" customFormat="1" ht="31.5">
      <c r="A52" s="23">
        <v>10</v>
      </c>
      <c r="B52" s="17" t="s">
        <v>152</v>
      </c>
      <c r="C52" s="16">
        <v>0.98</v>
      </c>
      <c r="D52" s="21" t="s">
        <v>116</v>
      </c>
      <c r="E52" s="15" t="s">
        <v>117</v>
      </c>
      <c r="F52" s="118">
        <v>0.6</v>
      </c>
      <c r="G52" s="15" t="s">
        <v>149</v>
      </c>
      <c r="H52" s="18" t="s">
        <v>150</v>
      </c>
      <c r="I52" s="18" t="s">
        <v>120</v>
      </c>
    </row>
    <row r="53" spans="1:10" customFormat="1" ht="31.5">
      <c r="A53" s="23">
        <v>11</v>
      </c>
      <c r="B53" s="17" t="s">
        <v>153</v>
      </c>
      <c r="C53" s="16">
        <v>0.4</v>
      </c>
      <c r="D53" s="21" t="s">
        <v>116</v>
      </c>
      <c r="E53" s="15" t="s">
        <v>117</v>
      </c>
      <c r="F53" s="118">
        <v>0.6</v>
      </c>
      <c r="G53" s="15" t="s">
        <v>149</v>
      </c>
      <c r="H53" s="18" t="s">
        <v>150</v>
      </c>
      <c r="I53" s="18" t="s">
        <v>120</v>
      </c>
    </row>
    <row r="54" spans="1:10" customFormat="1" ht="31.5">
      <c r="A54" s="23">
        <v>12</v>
      </c>
      <c r="B54" s="17" t="s">
        <v>154</v>
      </c>
      <c r="C54" s="16">
        <v>0.97</v>
      </c>
      <c r="D54" s="21" t="s">
        <v>116</v>
      </c>
      <c r="E54" s="15" t="s">
        <v>117</v>
      </c>
      <c r="F54" s="118">
        <v>0.6</v>
      </c>
      <c r="G54" s="15" t="s">
        <v>155</v>
      </c>
      <c r="H54" s="18" t="s">
        <v>150</v>
      </c>
      <c r="I54" s="18" t="s">
        <v>120</v>
      </c>
    </row>
    <row r="55" spans="1:10" customFormat="1" ht="31.5">
      <c r="A55" s="23">
        <v>13</v>
      </c>
      <c r="B55" s="17" t="s">
        <v>162</v>
      </c>
      <c r="C55" s="16">
        <v>0.8</v>
      </c>
      <c r="D55" s="19" t="s">
        <v>157</v>
      </c>
      <c r="E55" s="15" t="s">
        <v>163</v>
      </c>
      <c r="F55" s="116">
        <v>0.6</v>
      </c>
      <c r="G55" s="15" t="s">
        <v>164</v>
      </c>
      <c r="H55" s="18" t="s">
        <v>165</v>
      </c>
      <c r="I55" s="18" t="s">
        <v>120</v>
      </c>
    </row>
    <row r="56" spans="1:10" customFormat="1" ht="31.5">
      <c r="A56" s="23">
        <v>14</v>
      </c>
      <c r="B56" s="17" t="s">
        <v>216</v>
      </c>
      <c r="C56" s="16">
        <v>0.38</v>
      </c>
      <c r="D56" s="21" t="s">
        <v>157</v>
      </c>
      <c r="E56" s="15" t="s">
        <v>117</v>
      </c>
      <c r="F56" s="116">
        <v>0.6</v>
      </c>
      <c r="G56" s="15" t="s">
        <v>206</v>
      </c>
      <c r="H56" s="18" t="s">
        <v>207</v>
      </c>
      <c r="I56" s="18" t="s">
        <v>120</v>
      </c>
    </row>
    <row r="57" spans="1:10" customFormat="1" ht="47.25">
      <c r="A57" s="25">
        <v>15</v>
      </c>
      <c r="B57" s="12" t="s">
        <v>104</v>
      </c>
      <c r="C57" s="11">
        <v>0.39</v>
      </c>
      <c r="D57" s="33" t="s">
        <v>43</v>
      </c>
      <c r="E57" s="6" t="s">
        <v>11</v>
      </c>
      <c r="F57" s="117">
        <v>0.6</v>
      </c>
      <c r="G57" s="8" t="s">
        <v>44</v>
      </c>
      <c r="H57" s="8" t="s">
        <v>45</v>
      </c>
      <c r="I57" s="8" t="s">
        <v>14</v>
      </c>
      <c r="J57" s="34" t="e">
        <f>#REF!*F57</f>
        <v>#REF!</v>
      </c>
    </row>
    <row r="58" spans="1:10" customFormat="1" ht="31.5">
      <c r="A58" s="25">
        <v>16</v>
      </c>
      <c r="B58" s="5" t="s">
        <v>70</v>
      </c>
      <c r="C58" s="11">
        <v>2</v>
      </c>
      <c r="D58" s="33" t="s">
        <v>30</v>
      </c>
      <c r="E58" s="6" t="s">
        <v>11</v>
      </c>
      <c r="F58" s="117">
        <v>0.6</v>
      </c>
      <c r="G58" s="8" t="s">
        <v>65</v>
      </c>
      <c r="H58" s="8" t="s">
        <v>66</v>
      </c>
      <c r="I58" s="8" t="s">
        <v>14</v>
      </c>
      <c r="J58" s="34" t="e">
        <f>#REF!*F58</f>
        <v>#REF!</v>
      </c>
    </row>
    <row r="59" spans="1:10" customFormat="1" ht="47.25">
      <c r="A59" s="25">
        <v>17</v>
      </c>
      <c r="B59" s="5" t="s">
        <v>75</v>
      </c>
      <c r="C59" s="11">
        <v>2</v>
      </c>
      <c r="D59" s="33" t="s">
        <v>102</v>
      </c>
      <c r="E59" s="6" t="s">
        <v>11</v>
      </c>
      <c r="F59" s="117">
        <v>0.6</v>
      </c>
      <c r="G59" s="8" t="s">
        <v>65</v>
      </c>
      <c r="H59" s="8" t="s">
        <v>66</v>
      </c>
      <c r="I59" s="8" t="s">
        <v>14</v>
      </c>
      <c r="J59" s="34" t="e">
        <f>#REF!*F59</f>
        <v>#REF!</v>
      </c>
    </row>
    <row r="60" spans="1:10" customFormat="1" ht="31.5">
      <c r="A60" s="25">
        <v>18</v>
      </c>
      <c r="B60" s="5" t="s">
        <v>80</v>
      </c>
      <c r="C60" s="11">
        <v>0.32500000000000001</v>
      </c>
      <c r="D60" s="33" t="s">
        <v>30</v>
      </c>
      <c r="E60" s="6" t="s">
        <v>11</v>
      </c>
      <c r="F60" s="117">
        <v>0.6</v>
      </c>
      <c r="G60" s="8" t="s">
        <v>65</v>
      </c>
      <c r="H60" s="8" t="s">
        <v>66</v>
      </c>
      <c r="I60" s="8" t="s">
        <v>14</v>
      </c>
      <c r="J60" s="34" t="e">
        <f>#REF!*F60</f>
        <v>#REF!</v>
      </c>
    </row>
    <row r="61" spans="1:10" customFormat="1" ht="31.5">
      <c r="A61" s="25">
        <v>19</v>
      </c>
      <c r="B61" s="5" t="s">
        <v>98</v>
      </c>
      <c r="C61" s="11">
        <v>2.2000000000000002</v>
      </c>
      <c r="D61" s="33" t="s">
        <v>107</v>
      </c>
      <c r="E61" s="6" t="s">
        <v>11</v>
      </c>
      <c r="F61" s="117">
        <v>0.6</v>
      </c>
      <c r="G61" s="8" t="s">
        <v>65</v>
      </c>
      <c r="H61" s="8" t="s">
        <v>66</v>
      </c>
      <c r="I61" s="8" t="s">
        <v>14</v>
      </c>
      <c r="J61" s="34" t="e">
        <f>#REF!*F61</f>
        <v>#REF!</v>
      </c>
    </row>
    <row r="62" spans="1:10" customFormat="1" ht="31.5">
      <c r="A62" s="23">
        <v>20</v>
      </c>
      <c r="B62" s="17" t="s">
        <v>123</v>
      </c>
      <c r="C62" s="16">
        <v>0.45400000000000001</v>
      </c>
      <c r="D62" s="21" t="s">
        <v>116</v>
      </c>
      <c r="E62" s="15" t="s">
        <v>117</v>
      </c>
      <c r="F62" s="118">
        <v>0.65</v>
      </c>
      <c r="G62" s="15" t="s">
        <v>118</v>
      </c>
      <c r="H62" s="18" t="s">
        <v>119</v>
      </c>
      <c r="I62" s="18" t="s">
        <v>120</v>
      </c>
    </row>
    <row r="63" spans="1:10" customFormat="1" ht="31.5">
      <c r="A63" s="23">
        <v>21</v>
      </c>
      <c r="B63" s="17" t="s">
        <v>131</v>
      </c>
      <c r="C63" s="16">
        <v>0.35</v>
      </c>
      <c r="D63" s="15" t="s">
        <v>116</v>
      </c>
      <c r="E63" s="15" t="s">
        <v>117</v>
      </c>
      <c r="F63" s="118">
        <v>0.65</v>
      </c>
      <c r="G63" s="15" t="s">
        <v>118</v>
      </c>
      <c r="H63" s="18" t="s">
        <v>119</v>
      </c>
      <c r="I63" s="18" t="s">
        <v>120</v>
      </c>
    </row>
    <row r="64" spans="1:10" customFormat="1" ht="31.5">
      <c r="A64" s="23">
        <v>22</v>
      </c>
      <c r="B64" s="17" t="s">
        <v>132</v>
      </c>
      <c r="C64" s="16">
        <v>0.29199999999999998</v>
      </c>
      <c r="D64" s="15" t="s">
        <v>116</v>
      </c>
      <c r="E64" s="15" t="s">
        <v>117</v>
      </c>
      <c r="F64" s="116">
        <v>0.65</v>
      </c>
      <c r="G64" s="15" t="s">
        <v>118</v>
      </c>
      <c r="H64" s="18" t="s">
        <v>119</v>
      </c>
      <c r="I64" s="18" t="s">
        <v>120</v>
      </c>
    </row>
    <row r="65" spans="1:9" customFormat="1" ht="31.5">
      <c r="A65" s="23">
        <v>23</v>
      </c>
      <c r="B65" s="17" t="s">
        <v>133</v>
      </c>
      <c r="C65" s="16">
        <v>1.046</v>
      </c>
      <c r="D65" s="15" t="s">
        <v>116</v>
      </c>
      <c r="E65" s="15" t="s">
        <v>117</v>
      </c>
      <c r="F65" s="118">
        <v>0.65</v>
      </c>
      <c r="G65" s="15" t="s">
        <v>118</v>
      </c>
      <c r="H65" s="18" t="s">
        <v>119</v>
      </c>
      <c r="I65" s="18" t="s">
        <v>120</v>
      </c>
    </row>
    <row r="66" spans="1:9" customFormat="1" ht="31.5">
      <c r="A66" s="23">
        <v>24</v>
      </c>
      <c r="B66" s="17" t="s">
        <v>170</v>
      </c>
      <c r="C66" s="16">
        <v>0.2</v>
      </c>
      <c r="D66" s="32" t="s">
        <v>157</v>
      </c>
      <c r="E66" s="15" t="s">
        <v>163</v>
      </c>
      <c r="F66" s="116">
        <v>0.65</v>
      </c>
      <c r="G66" s="15" t="s">
        <v>164</v>
      </c>
      <c r="H66" s="18" t="s">
        <v>165</v>
      </c>
      <c r="I66" s="18" t="s">
        <v>120</v>
      </c>
    </row>
    <row r="67" spans="1:9" customFormat="1" ht="31.5">
      <c r="A67" s="23">
        <v>25</v>
      </c>
      <c r="B67" s="17" t="s">
        <v>179</v>
      </c>
      <c r="C67" s="16">
        <v>0.62</v>
      </c>
      <c r="D67" s="32" t="s">
        <v>157</v>
      </c>
      <c r="E67" s="15" t="s">
        <v>163</v>
      </c>
      <c r="F67" s="116">
        <v>0.65</v>
      </c>
      <c r="G67" s="15" t="s">
        <v>164</v>
      </c>
      <c r="H67" s="18" t="s">
        <v>165</v>
      </c>
      <c r="I67" s="18" t="s">
        <v>120</v>
      </c>
    </row>
    <row r="68" spans="1:9" customFormat="1" ht="31.5">
      <c r="A68" s="23">
        <v>26</v>
      </c>
      <c r="B68" s="17" t="s">
        <v>180</v>
      </c>
      <c r="C68" s="16">
        <v>1.9</v>
      </c>
      <c r="D68" s="32" t="s">
        <v>157</v>
      </c>
      <c r="E68" s="15" t="s">
        <v>163</v>
      </c>
      <c r="F68" s="116">
        <v>0.65</v>
      </c>
      <c r="G68" s="15" t="s">
        <v>164</v>
      </c>
      <c r="H68" s="18" t="s">
        <v>165</v>
      </c>
      <c r="I68" s="18" t="s">
        <v>120</v>
      </c>
    </row>
    <row r="69" spans="1:9" customFormat="1" ht="31.5">
      <c r="A69" s="23">
        <v>27</v>
      </c>
      <c r="B69" s="17" t="s">
        <v>191</v>
      </c>
      <c r="C69" s="16">
        <v>4.2</v>
      </c>
      <c r="D69" s="15" t="s">
        <v>182</v>
      </c>
      <c r="E69" s="15" t="s">
        <v>183</v>
      </c>
      <c r="F69" s="118">
        <v>0.65</v>
      </c>
      <c r="G69" s="15" t="s">
        <v>184</v>
      </c>
      <c r="H69" s="18" t="s">
        <v>165</v>
      </c>
      <c r="I69" s="18" t="s">
        <v>120</v>
      </c>
    </row>
    <row r="70" spans="1:9" customFormat="1" ht="31.5">
      <c r="A70" s="23">
        <v>28</v>
      </c>
      <c r="B70" s="17" t="s">
        <v>198</v>
      </c>
      <c r="C70" s="16">
        <v>0.91</v>
      </c>
      <c r="D70" s="15" t="s">
        <v>182</v>
      </c>
      <c r="E70" s="15" t="s">
        <v>183</v>
      </c>
      <c r="F70" s="118">
        <v>0.65</v>
      </c>
      <c r="G70" s="15" t="s">
        <v>184</v>
      </c>
      <c r="H70" s="18" t="s">
        <v>165</v>
      </c>
      <c r="I70" s="18" t="s">
        <v>120</v>
      </c>
    </row>
    <row r="71" spans="1:9" customFormat="1" ht="31.5">
      <c r="A71" s="23">
        <v>29</v>
      </c>
      <c r="B71" s="17" t="s">
        <v>214</v>
      </c>
      <c r="C71" s="16">
        <v>0.25</v>
      </c>
      <c r="D71" s="15" t="s">
        <v>157</v>
      </c>
      <c r="E71" s="15" t="s">
        <v>117</v>
      </c>
      <c r="F71" s="116">
        <v>0.65</v>
      </c>
      <c r="G71" s="15" t="s">
        <v>206</v>
      </c>
      <c r="H71" s="18" t="s">
        <v>207</v>
      </c>
      <c r="I71" s="18" t="s">
        <v>120</v>
      </c>
    </row>
    <row r="72" spans="1:9" customFormat="1" ht="31.5">
      <c r="A72" s="23">
        <v>30</v>
      </c>
      <c r="B72" s="17" t="s">
        <v>219</v>
      </c>
      <c r="C72" s="16">
        <v>0.88</v>
      </c>
      <c r="D72" s="15" t="s">
        <v>157</v>
      </c>
      <c r="E72" s="15" t="s">
        <v>117</v>
      </c>
      <c r="F72" s="116">
        <v>0.65</v>
      </c>
      <c r="G72" s="15" t="s">
        <v>218</v>
      </c>
      <c r="H72" s="18" t="s">
        <v>207</v>
      </c>
      <c r="I72" s="18" t="s">
        <v>120</v>
      </c>
    </row>
    <row r="73" spans="1:9" customFormat="1" ht="31.5">
      <c r="A73" s="23">
        <v>31</v>
      </c>
      <c r="B73" s="14" t="s">
        <v>220</v>
      </c>
      <c r="C73" s="16">
        <v>0.67500000000000004</v>
      </c>
      <c r="D73" s="15" t="s">
        <v>157</v>
      </c>
      <c r="E73" s="15" t="s">
        <v>117</v>
      </c>
      <c r="F73" s="116">
        <v>0.65</v>
      </c>
      <c r="G73" s="15" t="s">
        <v>218</v>
      </c>
      <c r="H73" s="18" t="s">
        <v>207</v>
      </c>
      <c r="I73" s="18" t="s">
        <v>120</v>
      </c>
    </row>
    <row r="74" spans="1:9" customFormat="1" ht="31.5">
      <c r="A74" s="23">
        <v>32</v>
      </c>
      <c r="B74" s="17" t="s">
        <v>115</v>
      </c>
      <c r="C74" s="16">
        <v>1.6</v>
      </c>
      <c r="D74" s="15" t="s">
        <v>116</v>
      </c>
      <c r="E74" s="15" t="s">
        <v>117</v>
      </c>
      <c r="F74" s="118">
        <v>0.7</v>
      </c>
      <c r="G74" s="15" t="s">
        <v>118</v>
      </c>
      <c r="H74" s="18" t="s">
        <v>119</v>
      </c>
      <c r="I74" s="18" t="s">
        <v>120</v>
      </c>
    </row>
    <row r="75" spans="1:9" customFormat="1" ht="31.5">
      <c r="A75" s="23">
        <v>33</v>
      </c>
      <c r="B75" s="17" t="s">
        <v>124</v>
      </c>
      <c r="C75" s="16">
        <v>0.375</v>
      </c>
      <c r="D75" s="15" t="s">
        <v>116</v>
      </c>
      <c r="E75" s="15" t="s">
        <v>117</v>
      </c>
      <c r="F75" s="118">
        <v>0.7</v>
      </c>
      <c r="G75" s="15" t="s">
        <v>118</v>
      </c>
      <c r="H75" s="18" t="s">
        <v>119</v>
      </c>
      <c r="I75" s="18" t="s">
        <v>120</v>
      </c>
    </row>
    <row r="76" spans="1:9" customFormat="1" ht="31.5">
      <c r="A76" s="23">
        <v>34</v>
      </c>
      <c r="B76" s="17" t="s">
        <v>125</v>
      </c>
      <c r="C76" s="16">
        <v>0.318</v>
      </c>
      <c r="D76" s="15" t="s">
        <v>116</v>
      </c>
      <c r="E76" s="15" t="s">
        <v>117</v>
      </c>
      <c r="F76" s="116">
        <v>0.7</v>
      </c>
      <c r="G76" s="15" t="s">
        <v>118</v>
      </c>
      <c r="H76" s="18" t="s">
        <v>119</v>
      </c>
      <c r="I76" s="18" t="s">
        <v>120</v>
      </c>
    </row>
    <row r="77" spans="1:9" customFormat="1" ht="31.5">
      <c r="A77" s="23">
        <v>35</v>
      </c>
      <c r="B77" s="17" t="s">
        <v>126</v>
      </c>
      <c r="C77" s="16">
        <v>0.45</v>
      </c>
      <c r="D77" s="15" t="s">
        <v>116</v>
      </c>
      <c r="E77" s="15" t="s">
        <v>117</v>
      </c>
      <c r="F77" s="118">
        <v>0.7</v>
      </c>
      <c r="G77" s="15" t="s">
        <v>118</v>
      </c>
      <c r="H77" s="18" t="s">
        <v>119</v>
      </c>
      <c r="I77" s="18" t="s">
        <v>120</v>
      </c>
    </row>
    <row r="78" spans="1:9" customFormat="1" ht="31.5">
      <c r="A78" s="23">
        <v>36</v>
      </c>
      <c r="B78" s="17" t="s">
        <v>127</v>
      </c>
      <c r="C78" s="16">
        <v>0.35</v>
      </c>
      <c r="D78" s="15" t="s">
        <v>116</v>
      </c>
      <c r="E78" s="15" t="s">
        <v>117</v>
      </c>
      <c r="F78" s="118">
        <v>0.7</v>
      </c>
      <c r="G78" s="15" t="s">
        <v>118</v>
      </c>
      <c r="H78" s="18" t="s">
        <v>119</v>
      </c>
      <c r="I78" s="18" t="s">
        <v>120</v>
      </c>
    </row>
    <row r="79" spans="1:9" customFormat="1" ht="31.5">
      <c r="A79" s="23">
        <v>37</v>
      </c>
      <c r="B79" s="17" t="s">
        <v>128</v>
      </c>
      <c r="C79" s="16">
        <v>0.68</v>
      </c>
      <c r="D79" s="15" t="s">
        <v>116</v>
      </c>
      <c r="E79" s="15" t="s">
        <v>117</v>
      </c>
      <c r="F79" s="116">
        <v>0.7</v>
      </c>
      <c r="G79" s="15" t="s">
        <v>118</v>
      </c>
      <c r="H79" s="18" t="s">
        <v>119</v>
      </c>
      <c r="I79" s="18" t="s">
        <v>120</v>
      </c>
    </row>
    <row r="80" spans="1:9" customFormat="1" ht="31.5">
      <c r="A80" s="23">
        <v>38</v>
      </c>
      <c r="B80" s="17" t="s">
        <v>135</v>
      </c>
      <c r="C80" s="16">
        <v>2.2799999999999998</v>
      </c>
      <c r="D80" s="15" t="s">
        <v>116</v>
      </c>
      <c r="E80" s="15" t="s">
        <v>117</v>
      </c>
      <c r="F80" s="118">
        <v>0.7</v>
      </c>
      <c r="G80" s="15" t="s">
        <v>136</v>
      </c>
      <c r="H80" s="18" t="s">
        <v>119</v>
      </c>
      <c r="I80" s="18" t="s">
        <v>120</v>
      </c>
    </row>
    <row r="81" spans="1:10" customFormat="1" ht="31.5">
      <c r="A81" s="23">
        <v>39</v>
      </c>
      <c r="B81" s="17" t="s">
        <v>147</v>
      </c>
      <c r="C81" s="16">
        <v>0.85</v>
      </c>
      <c r="D81" s="15" t="s">
        <v>116</v>
      </c>
      <c r="E81" s="15" t="s">
        <v>117</v>
      </c>
      <c r="F81" s="116">
        <v>0.7</v>
      </c>
      <c r="G81" s="15" t="s">
        <v>136</v>
      </c>
      <c r="H81" s="18" t="s">
        <v>119</v>
      </c>
      <c r="I81" s="18" t="s">
        <v>120</v>
      </c>
    </row>
    <row r="82" spans="1:10" customFormat="1" ht="31.5">
      <c r="A82" s="23">
        <v>40</v>
      </c>
      <c r="B82" s="17" t="s">
        <v>151</v>
      </c>
      <c r="C82" s="16">
        <v>0.65</v>
      </c>
      <c r="D82" s="15" t="s">
        <v>116</v>
      </c>
      <c r="E82" s="15" t="s">
        <v>117</v>
      </c>
      <c r="F82" s="116">
        <v>0.7</v>
      </c>
      <c r="G82" s="15" t="s">
        <v>149</v>
      </c>
      <c r="H82" s="18" t="s">
        <v>150</v>
      </c>
      <c r="I82" s="18" t="s">
        <v>120</v>
      </c>
    </row>
    <row r="83" spans="1:10" customFormat="1" ht="31.5">
      <c r="A83" s="23">
        <v>41</v>
      </c>
      <c r="B83" s="17" t="s">
        <v>158</v>
      </c>
      <c r="C83" s="16">
        <v>0.28000000000000003</v>
      </c>
      <c r="D83" s="15" t="s">
        <v>116</v>
      </c>
      <c r="E83" s="15" t="s">
        <v>117</v>
      </c>
      <c r="F83" s="118">
        <v>0.7</v>
      </c>
      <c r="G83" s="15" t="s">
        <v>155</v>
      </c>
      <c r="H83" s="18" t="s">
        <v>150</v>
      </c>
      <c r="I83" s="18" t="s">
        <v>120</v>
      </c>
    </row>
    <row r="84" spans="1:10" customFormat="1" ht="31.5">
      <c r="A84" s="23">
        <v>42</v>
      </c>
      <c r="B84" s="17" t="s">
        <v>159</v>
      </c>
      <c r="C84" s="16">
        <v>0.16</v>
      </c>
      <c r="D84" s="15" t="s">
        <v>116</v>
      </c>
      <c r="E84" s="15" t="s">
        <v>117</v>
      </c>
      <c r="F84" s="118">
        <v>0.7</v>
      </c>
      <c r="G84" s="15" t="s">
        <v>155</v>
      </c>
      <c r="H84" s="18" t="s">
        <v>150</v>
      </c>
      <c r="I84" s="18" t="s">
        <v>120</v>
      </c>
    </row>
    <row r="85" spans="1:10" customFormat="1" ht="31.5">
      <c r="A85" s="23">
        <v>43</v>
      </c>
      <c r="B85" s="17" t="s">
        <v>166</v>
      </c>
      <c r="C85" s="16">
        <v>0.7</v>
      </c>
      <c r="D85" s="32" t="s">
        <v>157</v>
      </c>
      <c r="E85" s="15" t="s">
        <v>163</v>
      </c>
      <c r="F85" s="116">
        <v>0.7</v>
      </c>
      <c r="G85" s="15" t="s">
        <v>164</v>
      </c>
      <c r="H85" s="18" t="s">
        <v>165</v>
      </c>
      <c r="I85" s="18" t="s">
        <v>120</v>
      </c>
    </row>
    <row r="86" spans="1:10" customFormat="1" ht="31.5">
      <c r="A86" s="23">
        <v>44</v>
      </c>
      <c r="B86" s="17" t="s">
        <v>168</v>
      </c>
      <c r="C86" s="16">
        <v>4.4999999999999998E-2</v>
      </c>
      <c r="D86" s="32" t="s">
        <v>157</v>
      </c>
      <c r="E86" s="15" t="s">
        <v>163</v>
      </c>
      <c r="F86" s="116">
        <v>0.7</v>
      </c>
      <c r="G86" s="15" t="s">
        <v>164</v>
      </c>
      <c r="H86" s="18" t="s">
        <v>165</v>
      </c>
      <c r="I86" s="18" t="s">
        <v>120</v>
      </c>
    </row>
    <row r="87" spans="1:10" customFormat="1" ht="31.5">
      <c r="A87" s="23">
        <v>45</v>
      </c>
      <c r="B87" s="17" t="s">
        <v>169</v>
      </c>
      <c r="C87" s="16">
        <v>0.04</v>
      </c>
      <c r="D87" s="32" t="s">
        <v>157</v>
      </c>
      <c r="E87" s="15" t="s">
        <v>163</v>
      </c>
      <c r="F87" s="116">
        <v>0.7</v>
      </c>
      <c r="G87" s="15" t="s">
        <v>164</v>
      </c>
      <c r="H87" s="18" t="s">
        <v>165</v>
      </c>
      <c r="I87" s="18" t="s">
        <v>120</v>
      </c>
    </row>
    <row r="88" spans="1:10" customFormat="1" ht="31.5">
      <c r="A88" s="23">
        <v>46</v>
      </c>
      <c r="B88" s="17" t="s">
        <v>197</v>
      </c>
      <c r="C88" s="16">
        <v>0.15</v>
      </c>
      <c r="D88" s="15" t="s">
        <v>182</v>
      </c>
      <c r="E88" s="15" t="s">
        <v>183</v>
      </c>
      <c r="F88" s="118">
        <v>0.7</v>
      </c>
      <c r="G88" s="15" t="s">
        <v>184</v>
      </c>
      <c r="H88" s="18" t="s">
        <v>165</v>
      </c>
      <c r="I88" s="18" t="s">
        <v>120</v>
      </c>
    </row>
    <row r="89" spans="1:10" customFormat="1" ht="31.5">
      <c r="A89" s="23">
        <v>47</v>
      </c>
      <c r="B89" s="17" t="s">
        <v>209</v>
      </c>
      <c r="C89" s="16">
        <v>0.29499999999999998</v>
      </c>
      <c r="D89" s="15" t="s">
        <v>157</v>
      </c>
      <c r="E89" s="15" t="s">
        <v>117</v>
      </c>
      <c r="F89" s="116">
        <v>0.7</v>
      </c>
      <c r="G89" s="15" t="s">
        <v>206</v>
      </c>
      <c r="H89" s="18" t="s">
        <v>207</v>
      </c>
      <c r="I89" s="18" t="s">
        <v>120</v>
      </c>
    </row>
    <row r="90" spans="1:10" customFormat="1" ht="31.5">
      <c r="A90" s="23">
        <v>48</v>
      </c>
      <c r="B90" s="17" t="s">
        <v>210</v>
      </c>
      <c r="C90" s="16">
        <v>0.28000000000000003</v>
      </c>
      <c r="D90" s="15" t="s">
        <v>157</v>
      </c>
      <c r="E90" s="15" t="s">
        <v>117</v>
      </c>
      <c r="F90" s="116">
        <v>0.7</v>
      </c>
      <c r="G90" s="15" t="s">
        <v>206</v>
      </c>
      <c r="H90" s="18" t="s">
        <v>207</v>
      </c>
      <c r="I90" s="18" t="s">
        <v>120</v>
      </c>
    </row>
    <row r="91" spans="1:10" customFormat="1" ht="31.5">
      <c r="A91" s="25">
        <v>49</v>
      </c>
      <c r="B91" s="5" t="s">
        <v>32</v>
      </c>
      <c r="C91" s="11">
        <v>1.3220000000000001</v>
      </c>
      <c r="D91" s="6" t="s">
        <v>30</v>
      </c>
      <c r="E91" s="6" t="s">
        <v>11</v>
      </c>
      <c r="F91" s="119">
        <v>0.7</v>
      </c>
      <c r="G91" s="8" t="s">
        <v>24</v>
      </c>
      <c r="H91" s="8" t="s">
        <v>25</v>
      </c>
      <c r="I91" s="8" t="s">
        <v>14</v>
      </c>
      <c r="J91" s="34" t="e">
        <f>#REF!*F91</f>
        <v>#REF!</v>
      </c>
    </row>
    <row r="92" spans="1:10" customFormat="1" ht="31.5">
      <c r="A92" s="25">
        <v>50</v>
      </c>
      <c r="B92" s="5" t="s">
        <v>35</v>
      </c>
      <c r="C92" s="11">
        <v>0.90200000000000002</v>
      </c>
      <c r="D92" s="6" t="s">
        <v>30</v>
      </c>
      <c r="E92" s="6" t="s">
        <v>11</v>
      </c>
      <c r="F92" s="119">
        <v>0.7</v>
      </c>
      <c r="G92" s="8" t="s">
        <v>24</v>
      </c>
      <c r="H92" s="8" t="s">
        <v>25</v>
      </c>
      <c r="I92" s="8" t="s">
        <v>14</v>
      </c>
      <c r="J92" s="34" t="e">
        <f>#REF!*F92</f>
        <v>#REF!</v>
      </c>
    </row>
    <row r="93" spans="1:10" customFormat="1" ht="31.5">
      <c r="A93" s="25">
        <v>51</v>
      </c>
      <c r="B93" s="5" t="s">
        <v>36</v>
      </c>
      <c r="C93" s="11">
        <v>0.435</v>
      </c>
      <c r="D93" s="6" t="s">
        <v>30</v>
      </c>
      <c r="E93" s="6" t="s">
        <v>11</v>
      </c>
      <c r="F93" s="119">
        <v>0.7</v>
      </c>
      <c r="G93" s="8" t="s">
        <v>24</v>
      </c>
      <c r="H93" s="8" t="s">
        <v>25</v>
      </c>
      <c r="I93" s="8" t="s">
        <v>14</v>
      </c>
      <c r="J93" s="34" t="e">
        <f>#REF!*F93</f>
        <v>#REF!</v>
      </c>
    </row>
    <row r="94" spans="1:10" customFormat="1" ht="31.5">
      <c r="A94" s="25">
        <v>52</v>
      </c>
      <c r="B94" s="5" t="s">
        <v>105</v>
      </c>
      <c r="C94" s="11">
        <v>0.36</v>
      </c>
      <c r="D94" s="6" t="s">
        <v>41</v>
      </c>
      <c r="E94" s="6" t="s">
        <v>11</v>
      </c>
      <c r="F94" s="117">
        <v>0.7</v>
      </c>
      <c r="G94" s="8" t="s">
        <v>24</v>
      </c>
      <c r="H94" s="8" t="s">
        <v>25</v>
      </c>
      <c r="I94" s="8" t="s">
        <v>14</v>
      </c>
      <c r="J94" s="34" t="e">
        <f>#REF!*F94</f>
        <v>#REF!</v>
      </c>
    </row>
    <row r="95" spans="1:10" customFormat="1" ht="47.25">
      <c r="A95" s="25">
        <v>53</v>
      </c>
      <c r="B95" s="5" t="s">
        <v>85</v>
      </c>
      <c r="C95" s="11">
        <v>0.39</v>
      </c>
      <c r="D95" s="6" t="s">
        <v>103</v>
      </c>
      <c r="E95" s="6" t="s">
        <v>11</v>
      </c>
      <c r="F95" s="117">
        <v>0.7</v>
      </c>
      <c r="G95" s="8" t="s">
        <v>44</v>
      </c>
      <c r="H95" s="8" t="s">
        <v>45</v>
      </c>
      <c r="I95" s="8" t="s">
        <v>14</v>
      </c>
      <c r="J95" s="34" t="e">
        <f>#REF!*F95</f>
        <v>#REF!</v>
      </c>
    </row>
    <row r="96" spans="1:10" customFormat="1" ht="47.25">
      <c r="A96" s="25">
        <v>54</v>
      </c>
      <c r="B96" s="5" t="s">
        <v>86</v>
      </c>
      <c r="C96" s="11">
        <v>0.192</v>
      </c>
      <c r="D96" s="6" t="s">
        <v>103</v>
      </c>
      <c r="E96" s="6" t="s">
        <v>11</v>
      </c>
      <c r="F96" s="117">
        <v>0.7</v>
      </c>
      <c r="G96" s="8" t="s">
        <v>44</v>
      </c>
      <c r="H96" s="8" t="s">
        <v>45</v>
      </c>
      <c r="I96" s="8" t="s">
        <v>14</v>
      </c>
      <c r="J96" s="34">
        <f>0.192*25%</f>
        <v>4.8000000000000001E-2</v>
      </c>
    </row>
    <row r="97" spans="1:10" customFormat="1" ht="87" customHeight="1">
      <c r="A97" s="25">
        <v>55</v>
      </c>
      <c r="B97" s="5" t="s">
        <v>87</v>
      </c>
      <c r="C97" s="11">
        <v>0.188</v>
      </c>
      <c r="D97" s="6" t="s">
        <v>103</v>
      </c>
      <c r="E97" s="6" t="s">
        <v>11</v>
      </c>
      <c r="F97" s="117">
        <v>0.7</v>
      </c>
      <c r="G97" s="8" t="s">
        <v>44</v>
      </c>
      <c r="H97" s="8" t="s">
        <v>45</v>
      </c>
      <c r="I97" s="8" t="s">
        <v>14</v>
      </c>
      <c r="J97" s="34" t="e">
        <f>#REF!*F97</f>
        <v>#REF!</v>
      </c>
    </row>
    <row r="98" spans="1:10" customFormat="1" ht="31.5">
      <c r="A98" s="23">
        <v>56</v>
      </c>
      <c r="B98" s="17" t="s">
        <v>144</v>
      </c>
      <c r="C98" s="16">
        <v>0.88</v>
      </c>
      <c r="D98" s="15" t="s">
        <v>116</v>
      </c>
      <c r="E98" s="15" t="s">
        <v>117</v>
      </c>
      <c r="F98" s="116">
        <v>0.75</v>
      </c>
      <c r="G98" s="15" t="s">
        <v>136</v>
      </c>
      <c r="H98" s="18" t="s">
        <v>119</v>
      </c>
      <c r="I98" s="18" t="s">
        <v>120</v>
      </c>
    </row>
    <row r="99" spans="1:10" ht="31.5">
      <c r="A99" s="23">
        <v>57</v>
      </c>
      <c r="B99" s="17" t="s">
        <v>171</v>
      </c>
      <c r="C99" s="16">
        <v>1.95</v>
      </c>
      <c r="D99" s="32" t="s">
        <v>157</v>
      </c>
      <c r="E99" s="15" t="s">
        <v>163</v>
      </c>
      <c r="F99" s="116">
        <v>0.75</v>
      </c>
      <c r="G99" s="15" t="s">
        <v>164</v>
      </c>
      <c r="H99" s="18" t="s">
        <v>165</v>
      </c>
      <c r="I99" s="18" t="s">
        <v>120</v>
      </c>
      <c r="J99" s="1"/>
    </row>
    <row r="100" spans="1:10" ht="31.5">
      <c r="A100" s="23">
        <v>58</v>
      </c>
      <c r="B100" s="17" t="s">
        <v>186</v>
      </c>
      <c r="C100" s="16">
        <v>0.52</v>
      </c>
      <c r="D100" s="15" t="s">
        <v>182</v>
      </c>
      <c r="E100" s="15" t="s">
        <v>183</v>
      </c>
      <c r="F100" s="116">
        <v>0.75</v>
      </c>
      <c r="G100" s="15" t="s">
        <v>184</v>
      </c>
      <c r="H100" s="18" t="s">
        <v>165</v>
      </c>
      <c r="I100" s="18" t="s">
        <v>120</v>
      </c>
      <c r="J100" s="1"/>
    </row>
    <row r="101" spans="1:10" ht="31.5">
      <c r="A101" s="23">
        <v>59</v>
      </c>
      <c r="B101" s="17" t="s">
        <v>205</v>
      </c>
      <c r="C101" s="16">
        <v>1.8</v>
      </c>
      <c r="D101" s="15" t="s">
        <v>157</v>
      </c>
      <c r="E101" s="15" t="s">
        <v>117</v>
      </c>
      <c r="F101" s="116">
        <v>0.75</v>
      </c>
      <c r="G101" s="15" t="s">
        <v>206</v>
      </c>
      <c r="H101" s="18" t="s">
        <v>207</v>
      </c>
      <c r="I101" s="18" t="s">
        <v>120</v>
      </c>
      <c r="J101" s="1"/>
    </row>
    <row r="102" spans="1:10" ht="47.25">
      <c r="A102" s="25">
        <v>60</v>
      </c>
      <c r="B102" s="12" t="s">
        <v>53</v>
      </c>
      <c r="C102" s="11">
        <v>1</v>
      </c>
      <c r="D102" s="6" t="s">
        <v>108</v>
      </c>
      <c r="E102" s="6" t="s">
        <v>11</v>
      </c>
      <c r="F102" s="117">
        <v>0.75</v>
      </c>
      <c r="G102" s="8" t="s">
        <v>44</v>
      </c>
      <c r="H102" s="8" t="s">
        <v>45</v>
      </c>
      <c r="I102" s="8" t="s">
        <v>14</v>
      </c>
      <c r="J102" s="9" t="e">
        <f>#REF!*F102</f>
        <v>#REF!</v>
      </c>
    </row>
    <row r="103" spans="1:10" ht="47.25">
      <c r="A103" s="25">
        <v>61</v>
      </c>
      <c r="B103" s="5" t="s">
        <v>56</v>
      </c>
      <c r="C103" s="11">
        <v>0.48</v>
      </c>
      <c r="D103" s="6" t="s">
        <v>57</v>
      </c>
      <c r="E103" s="6" t="s">
        <v>11</v>
      </c>
      <c r="F103" s="117">
        <v>0.75</v>
      </c>
      <c r="G103" s="8" t="s">
        <v>44</v>
      </c>
      <c r="H103" s="8" t="s">
        <v>45</v>
      </c>
      <c r="I103" s="8" t="s">
        <v>14</v>
      </c>
      <c r="J103" s="9" t="e">
        <f>#REF!*F103</f>
        <v>#REF!</v>
      </c>
    </row>
    <row r="104" spans="1:10" ht="47.25">
      <c r="A104" s="25">
        <v>62</v>
      </c>
      <c r="B104" s="5" t="s">
        <v>92</v>
      </c>
      <c r="C104" s="11">
        <v>0.6</v>
      </c>
      <c r="D104" s="6" t="s">
        <v>103</v>
      </c>
      <c r="E104" s="6" t="s">
        <v>11</v>
      </c>
      <c r="F104" s="117">
        <v>0.75</v>
      </c>
      <c r="G104" s="8" t="s">
        <v>44</v>
      </c>
      <c r="H104" s="8" t="s">
        <v>45</v>
      </c>
      <c r="I104" s="8" t="s">
        <v>14</v>
      </c>
      <c r="J104" s="9" t="e">
        <f>#REF!*F104</f>
        <v>#REF!</v>
      </c>
    </row>
    <row r="105" spans="1:10" ht="31.5">
      <c r="A105" s="25">
        <v>63</v>
      </c>
      <c r="B105" s="13" t="s">
        <v>64</v>
      </c>
      <c r="C105" s="11">
        <v>0.21</v>
      </c>
      <c r="D105" s="6" t="s">
        <v>26</v>
      </c>
      <c r="E105" s="6" t="s">
        <v>11</v>
      </c>
      <c r="F105" s="117">
        <v>0.75</v>
      </c>
      <c r="G105" s="8" t="s">
        <v>65</v>
      </c>
      <c r="H105" s="8" t="s">
        <v>66</v>
      </c>
      <c r="I105" s="8" t="s">
        <v>14</v>
      </c>
      <c r="J105" s="9" t="e">
        <f>#REF!*F105</f>
        <v>#REF!</v>
      </c>
    </row>
    <row r="106" spans="1:10" ht="31.5">
      <c r="A106" s="25">
        <v>64</v>
      </c>
      <c r="B106" s="5" t="s">
        <v>71</v>
      </c>
      <c r="C106" s="11">
        <v>0.42</v>
      </c>
      <c r="D106" s="6" t="s">
        <v>30</v>
      </c>
      <c r="E106" s="6" t="s">
        <v>62</v>
      </c>
      <c r="F106" s="117">
        <v>0.75</v>
      </c>
      <c r="G106" s="8" t="s">
        <v>65</v>
      </c>
      <c r="H106" s="8" t="s">
        <v>66</v>
      </c>
      <c r="I106" s="8" t="s">
        <v>14</v>
      </c>
      <c r="J106" s="9" t="e">
        <f>#REF!*F106</f>
        <v>#REF!</v>
      </c>
    </row>
    <row r="107" spans="1:10" ht="31.5">
      <c r="A107" s="25">
        <v>65</v>
      </c>
      <c r="B107" s="5" t="s">
        <v>72</v>
      </c>
      <c r="C107" s="11">
        <v>0.41199999999999998</v>
      </c>
      <c r="D107" s="6" t="s">
        <v>30</v>
      </c>
      <c r="E107" s="6" t="s">
        <v>62</v>
      </c>
      <c r="F107" s="117">
        <v>0.75</v>
      </c>
      <c r="G107" s="8" t="s">
        <v>65</v>
      </c>
      <c r="H107" s="8" t="s">
        <v>66</v>
      </c>
      <c r="I107" s="8" t="s">
        <v>14</v>
      </c>
      <c r="J107" s="9" t="e">
        <f>#REF!*F107</f>
        <v>#REF!</v>
      </c>
    </row>
    <row r="108" spans="1:10">
      <c r="A108" s="25"/>
      <c r="B108" s="5"/>
      <c r="C108" s="36">
        <f>SUM(C43:C107)</f>
        <v>49.806000000000026</v>
      </c>
      <c r="D108" s="6"/>
      <c r="E108" s="6"/>
      <c r="F108" s="117"/>
      <c r="G108" s="8"/>
      <c r="H108" s="8"/>
      <c r="I108" s="8"/>
      <c r="J108" s="9"/>
    </row>
    <row r="109" spans="1:10" customFormat="1" ht="15.75">
      <c r="A109" s="123" t="s">
        <v>228</v>
      </c>
      <c r="B109" s="124"/>
      <c r="C109" s="124"/>
      <c r="D109" s="124"/>
      <c r="E109" s="124"/>
      <c r="F109" s="124"/>
      <c r="G109" s="124"/>
      <c r="H109" s="124"/>
      <c r="I109" s="125"/>
      <c r="J109" s="34"/>
    </row>
    <row r="110" spans="1:10" ht="31.5">
      <c r="A110" s="30">
        <v>1</v>
      </c>
      <c r="B110" s="31" t="s">
        <v>22</v>
      </c>
      <c r="C110" s="27">
        <v>2.7</v>
      </c>
      <c r="D110" s="28" t="s">
        <v>26</v>
      </c>
      <c r="E110" s="28" t="s">
        <v>11</v>
      </c>
      <c r="F110" s="120">
        <v>0.76</v>
      </c>
      <c r="G110" s="29" t="s">
        <v>24</v>
      </c>
      <c r="H110" s="29" t="s">
        <v>25</v>
      </c>
      <c r="I110" s="29" t="s">
        <v>14</v>
      </c>
      <c r="J110" s="9" t="e">
        <f>#REF!*F110</f>
        <v>#REF!</v>
      </c>
    </row>
    <row r="111" spans="1:10" ht="31.5">
      <c r="A111" s="23">
        <v>2</v>
      </c>
      <c r="B111" s="17" t="s">
        <v>122</v>
      </c>
      <c r="C111" s="16">
        <v>3</v>
      </c>
      <c r="D111" s="15" t="s">
        <v>116</v>
      </c>
      <c r="E111" s="15" t="s">
        <v>117</v>
      </c>
      <c r="F111" s="118">
        <v>0.8</v>
      </c>
      <c r="G111" s="15" t="s">
        <v>118</v>
      </c>
      <c r="H111" s="18" t="s">
        <v>119</v>
      </c>
      <c r="I111" s="18" t="s">
        <v>120</v>
      </c>
      <c r="J111" s="1"/>
    </row>
    <row r="112" spans="1:10" ht="31.5">
      <c r="A112" s="23">
        <v>3</v>
      </c>
      <c r="B112" s="17" t="s">
        <v>137</v>
      </c>
      <c r="C112" s="16">
        <v>1.38</v>
      </c>
      <c r="D112" s="15" t="s">
        <v>116</v>
      </c>
      <c r="E112" s="15" t="s">
        <v>117</v>
      </c>
      <c r="F112" s="118">
        <v>0.8</v>
      </c>
      <c r="G112" s="15" t="s">
        <v>136</v>
      </c>
      <c r="H112" s="18" t="s">
        <v>119</v>
      </c>
      <c r="I112" s="18" t="s">
        <v>120</v>
      </c>
      <c r="J112" s="1"/>
    </row>
    <row r="113" spans="1:10" ht="31.5">
      <c r="A113" s="23">
        <v>4</v>
      </c>
      <c r="B113" s="17" t="s">
        <v>193</v>
      </c>
      <c r="C113" s="16">
        <v>0.54</v>
      </c>
      <c r="D113" s="15" t="s">
        <v>182</v>
      </c>
      <c r="E113" s="15" t="s">
        <v>183</v>
      </c>
      <c r="F113" s="118">
        <v>0.8</v>
      </c>
      <c r="G113" s="15" t="s">
        <v>184</v>
      </c>
      <c r="H113" s="18" t="s">
        <v>165</v>
      </c>
      <c r="I113" s="18" t="s">
        <v>120</v>
      </c>
      <c r="J113" s="1"/>
    </row>
    <row r="114" spans="1:10" ht="31.5">
      <c r="A114" s="23">
        <v>5</v>
      </c>
      <c r="B114" s="17" t="s">
        <v>202</v>
      </c>
      <c r="C114" s="16">
        <v>0.19400000000000001</v>
      </c>
      <c r="D114" s="15" t="s">
        <v>182</v>
      </c>
      <c r="E114" s="15" t="s">
        <v>183</v>
      </c>
      <c r="F114" s="118">
        <v>0.8</v>
      </c>
      <c r="G114" s="15" t="s">
        <v>184</v>
      </c>
      <c r="H114" s="18" t="s">
        <v>165</v>
      </c>
      <c r="I114" s="18" t="s">
        <v>120</v>
      </c>
      <c r="J114" s="1"/>
    </row>
    <row r="115" spans="1:10" ht="31.5">
      <c r="A115" s="23">
        <v>6</v>
      </c>
      <c r="B115" s="17" t="s">
        <v>211</v>
      </c>
      <c r="C115" s="16">
        <v>0.39</v>
      </c>
      <c r="D115" s="15" t="s">
        <v>157</v>
      </c>
      <c r="E115" s="15" t="s">
        <v>117</v>
      </c>
      <c r="F115" s="116">
        <v>0.8</v>
      </c>
      <c r="G115" s="15" t="s">
        <v>206</v>
      </c>
      <c r="H115" s="18" t="s">
        <v>207</v>
      </c>
      <c r="I115" s="18" t="s">
        <v>120</v>
      </c>
      <c r="J115" s="1"/>
    </row>
    <row r="116" spans="1:10" ht="31.5">
      <c r="A116" s="23">
        <v>7</v>
      </c>
      <c r="B116" s="17" t="s">
        <v>212</v>
      </c>
      <c r="C116" s="16">
        <v>0.54</v>
      </c>
      <c r="D116" s="15" t="s">
        <v>157</v>
      </c>
      <c r="E116" s="15" t="s">
        <v>117</v>
      </c>
      <c r="F116" s="116">
        <v>0.8</v>
      </c>
      <c r="G116" s="15" t="s">
        <v>206</v>
      </c>
      <c r="H116" s="18" t="s">
        <v>207</v>
      </c>
      <c r="I116" s="18" t="s">
        <v>120</v>
      </c>
      <c r="J116" s="1"/>
    </row>
    <row r="117" spans="1:10" ht="31.5">
      <c r="A117" s="23">
        <v>8</v>
      </c>
      <c r="B117" s="17" t="s">
        <v>213</v>
      </c>
      <c r="C117" s="16">
        <v>0.435</v>
      </c>
      <c r="D117" s="15" t="s">
        <v>157</v>
      </c>
      <c r="E117" s="15" t="s">
        <v>117</v>
      </c>
      <c r="F117" s="116">
        <v>0.8</v>
      </c>
      <c r="G117" s="15" t="s">
        <v>206</v>
      </c>
      <c r="H117" s="18" t="s">
        <v>207</v>
      </c>
      <c r="I117" s="18" t="s">
        <v>120</v>
      </c>
      <c r="J117" s="1"/>
    </row>
    <row r="118" spans="1:10" ht="31.5">
      <c r="A118" s="23">
        <v>9</v>
      </c>
      <c r="B118" s="17" t="s">
        <v>217</v>
      </c>
      <c r="C118" s="16">
        <v>2.7</v>
      </c>
      <c r="D118" s="15" t="s">
        <v>157</v>
      </c>
      <c r="E118" s="15" t="s">
        <v>117</v>
      </c>
      <c r="F118" s="116">
        <v>0.8</v>
      </c>
      <c r="G118" s="15" t="s">
        <v>218</v>
      </c>
      <c r="H118" s="18" t="s">
        <v>207</v>
      </c>
      <c r="I118" s="18" t="s">
        <v>120</v>
      </c>
      <c r="J118" s="1"/>
    </row>
    <row r="119" spans="1:10" ht="41.25" customHeight="1">
      <c r="A119" s="24">
        <v>10</v>
      </c>
      <c r="B119" s="5" t="s">
        <v>111</v>
      </c>
      <c r="C119" s="7" t="s">
        <v>9</v>
      </c>
      <c r="D119" s="6" t="s">
        <v>10</v>
      </c>
      <c r="E119" s="6" t="s">
        <v>11</v>
      </c>
      <c r="F119" s="117">
        <v>0.8</v>
      </c>
      <c r="G119" s="8" t="s">
        <v>12</v>
      </c>
      <c r="H119" s="8" t="s">
        <v>13</v>
      </c>
      <c r="I119" s="8" t="s">
        <v>14</v>
      </c>
      <c r="J119" s="9" t="e">
        <f>#REF!*F119</f>
        <v>#REF!</v>
      </c>
    </row>
    <row r="120" spans="1:10" ht="31.5">
      <c r="A120" s="30">
        <v>11</v>
      </c>
      <c r="B120" s="115" t="s">
        <v>22</v>
      </c>
      <c r="C120" s="27">
        <v>4.5</v>
      </c>
      <c r="D120" s="28" t="s">
        <v>23</v>
      </c>
      <c r="E120" s="28" t="s">
        <v>11</v>
      </c>
      <c r="F120" s="121">
        <v>0.8</v>
      </c>
      <c r="G120" s="29" t="s">
        <v>24</v>
      </c>
      <c r="H120" s="29" t="s">
        <v>25</v>
      </c>
      <c r="I120" s="29" t="s">
        <v>14</v>
      </c>
      <c r="J120" s="9" t="e">
        <f>#REF!*F120</f>
        <v>#REF!</v>
      </c>
    </row>
    <row r="121" spans="1:10" ht="31.5">
      <c r="A121" s="25">
        <v>12</v>
      </c>
      <c r="B121" s="5" t="s">
        <v>29</v>
      </c>
      <c r="C121" s="11">
        <v>1.2509999999999999</v>
      </c>
      <c r="D121" s="6" t="s">
        <v>30</v>
      </c>
      <c r="E121" s="6" t="s">
        <v>11</v>
      </c>
      <c r="F121" s="119">
        <v>0.8</v>
      </c>
      <c r="G121" s="8" t="s">
        <v>24</v>
      </c>
      <c r="H121" s="8" t="s">
        <v>25</v>
      </c>
      <c r="I121" s="8" t="s">
        <v>14</v>
      </c>
      <c r="J121" s="9" t="e">
        <f>#REF!*F121</f>
        <v>#REF!</v>
      </c>
    </row>
    <row r="122" spans="1:10" ht="47.25">
      <c r="A122" s="25">
        <v>13</v>
      </c>
      <c r="B122" s="5" t="s">
        <v>54</v>
      </c>
      <c r="C122" s="11">
        <v>1.51</v>
      </c>
      <c r="D122" s="6" t="s">
        <v>55</v>
      </c>
      <c r="E122" s="6" t="s">
        <v>11</v>
      </c>
      <c r="F122" s="117">
        <v>0.8</v>
      </c>
      <c r="G122" s="8" t="s">
        <v>44</v>
      </c>
      <c r="H122" s="8" t="s">
        <v>45</v>
      </c>
      <c r="I122" s="8" t="s">
        <v>14</v>
      </c>
      <c r="J122" s="9" t="e">
        <f>#REF!*F122</f>
        <v>#REF!</v>
      </c>
    </row>
    <row r="123" spans="1:10" ht="47.25">
      <c r="A123" s="25">
        <v>14</v>
      </c>
      <c r="B123" s="10" t="s">
        <v>59</v>
      </c>
      <c r="C123" s="11">
        <v>2.8</v>
      </c>
      <c r="D123" s="6" t="s">
        <v>30</v>
      </c>
      <c r="E123" s="6" t="s">
        <v>11</v>
      </c>
      <c r="F123" s="117">
        <v>0.8</v>
      </c>
      <c r="G123" s="8" t="s">
        <v>44</v>
      </c>
      <c r="H123" s="8" t="s">
        <v>45</v>
      </c>
      <c r="I123" s="8" t="s">
        <v>14</v>
      </c>
      <c r="J123" s="9" t="e">
        <f>#REF!*F123</f>
        <v>#REF!</v>
      </c>
    </row>
    <row r="124" spans="1:10" ht="31.5">
      <c r="A124" s="25">
        <v>15</v>
      </c>
      <c r="B124" s="5" t="s">
        <v>67</v>
      </c>
      <c r="C124" s="11">
        <v>0.75</v>
      </c>
      <c r="D124" s="6" t="s">
        <v>26</v>
      </c>
      <c r="E124" s="6" t="s">
        <v>11</v>
      </c>
      <c r="F124" s="117">
        <v>0.8</v>
      </c>
      <c r="G124" s="8" t="s">
        <v>65</v>
      </c>
      <c r="H124" s="8" t="s">
        <v>66</v>
      </c>
      <c r="I124" s="8" t="s">
        <v>14</v>
      </c>
      <c r="J124" s="9" t="e">
        <f>#REF!*F124</f>
        <v>#REF!</v>
      </c>
    </row>
    <row r="125" spans="1:10" ht="31.5">
      <c r="A125" s="25">
        <v>16</v>
      </c>
      <c r="B125" s="13" t="s">
        <v>68</v>
      </c>
      <c r="C125" s="11">
        <v>0.3</v>
      </c>
      <c r="D125" s="6" t="s">
        <v>26</v>
      </c>
      <c r="E125" s="6" t="s">
        <v>11</v>
      </c>
      <c r="F125" s="117">
        <v>0.8</v>
      </c>
      <c r="G125" s="8" t="s">
        <v>65</v>
      </c>
      <c r="H125" s="8" t="s">
        <v>66</v>
      </c>
      <c r="I125" s="8" t="s">
        <v>14</v>
      </c>
      <c r="J125" s="9" t="e">
        <f>#REF!*F125</f>
        <v>#REF!</v>
      </c>
    </row>
    <row r="126" spans="1:10" ht="31.5">
      <c r="A126" s="25">
        <v>17</v>
      </c>
      <c r="B126" s="5" t="s">
        <v>74</v>
      </c>
      <c r="C126" s="11">
        <v>1.6950000000000001</v>
      </c>
      <c r="D126" s="6" t="s">
        <v>28</v>
      </c>
      <c r="E126" s="6" t="s">
        <v>11</v>
      </c>
      <c r="F126" s="117">
        <v>0.8</v>
      </c>
      <c r="G126" s="8" t="s">
        <v>65</v>
      </c>
      <c r="H126" s="8" t="s">
        <v>66</v>
      </c>
      <c r="I126" s="8" t="s">
        <v>14</v>
      </c>
      <c r="J126" s="9" t="e">
        <f>#REF!*F126</f>
        <v>#REF!</v>
      </c>
    </row>
    <row r="127" spans="1:10" ht="31.5">
      <c r="A127" s="23">
        <v>18</v>
      </c>
      <c r="B127" s="17" t="s">
        <v>121</v>
      </c>
      <c r="C127" s="16">
        <v>0.42</v>
      </c>
      <c r="D127" s="15" t="s">
        <v>116</v>
      </c>
      <c r="E127" s="15" t="s">
        <v>117</v>
      </c>
      <c r="F127" s="118">
        <v>0.85</v>
      </c>
      <c r="G127" s="15" t="s">
        <v>118</v>
      </c>
      <c r="H127" s="18" t="s">
        <v>119</v>
      </c>
      <c r="I127" s="18" t="s">
        <v>120</v>
      </c>
      <c r="J127" s="1"/>
    </row>
    <row r="128" spans="1:10" ht="31.5">
      <c r="A128" s="23">
        <v>19</v>
      </c>
      <c r="B128" s="17" t="s">
        <v>140</v>
      </c>
      <c r="C128" s="16">
        <v>0.63</v>
      </c>
      <c r="D128" s="15" t="s">
        <v>116</v>
      </c>
      <c r="E128" s="15" t="s">
        <v>117</v>
      </c>
      <c r="F128" s="116">
        <v>0.85</v>
      </c>
      <c r="G128" s="15" t="s">
        <v>136</v>
      </c>
      <c r="H128" s="18" t="s">
        <v>119</v>
      </c>
      <c r="I128" s="18" t="s">
        <v>120</v>
      </c>
      <c r="J128" s="1"/>
    </row>
    <row r="129" spans="1:10" ht="47.25">
      <c r="A129" s="23">
        <v>20</v>
      </c>
      <c r="B129" s="14" t="s">
        <v>161</v>
      </c>
      <c r="C129" s="16">
        <v>1.25</v>
      </c>
      <c r="D129" s="32" t="s">
        <v>157</v>
      </c>
      <c r="E129" s="15" t="s">
        <v>117</v>
      </c>
      <c r="F129" s="116">
        <v>0.85</v>
      </c>
      <c r="G129" s="15" t="s">
        <v>155</v>
      </c>
      <c r="H129" s="18" t="s">
        <v>150</v>
      </c>
      <c r="I129" s="18" t="s">
        <v>120</v>
      </c>
      <c r="J129" s="1"/>
    </row>
    <row r="130" spans="1:10" ht="31.5">
      <c r="A130" s="23">
        <v>21</v>
      </c>
      <c r="B130" s="17" t="s">
        <v>167</v>
      </c>
      <c r="C130" s="16">
        <v>1</v>
      </c>
      <c r="D130" s="32" t="s">
        <v>157</v>
      </c>
      <c r="E130" s="15" t="s">
        <v>163</v>
      </c>
      <c r="F130" s="116">
        <v>0.85</v>
      </c>
      <c r="G130" s="15" t="s">
        <v>164</v>
      </c>
      <c r="H130" s="18" t="s">
        <v>165</v>
      </c>
      <c r="I130" s="18" t="s">
        <v>120</v>
      </c>
      <c r="J130" s="1"/>
    </row>
    <row r="131" spans="1:10" ht="31.5">
      <c r="A131" s="23">
        <v>22</v>
      </c>
      <c r="B131" s="17" t="s">
        <v>208</v>
      </c>
      <c r="C131" s="16">
        <v>0.45</v>
      </c>
      <c r="D131" s="15" t="s">
        <v>157</v>
      </c>
      <c r="E131" s="15" t="s">
        <v>117</v>
      </c>
      <c r="F131" s="116">
        <v>0.85</v>
      </c>
      <c r="G131" s="15" t="s">
        <v>206</v>
      </c>
      <c r="H131" s="18" t="s">
        <v>207</v>
      </c>
      <c r="I131" s="18" t="s">
        <v>120</v>
      </c>
      <c r="J131" s="1"/>
    </row>
    <row r="132" spans="1:10" ht="47.25">
      <c r="A132" s="23">
        <v>23</v>
      </c>
      <c r="B132" s="14" t="s">
        <v>224</v>
      </c>
      <c r="C132" s="16">
        <v>3</v>
      </c>
      <c r="D132" s="15" t="s">
        <v>157</v>
      </c>
      <c r="E132" s="15" t="s">
        <v>117</v>
      </c>
      <c r="F132" s="116">
        <v>0.85</v>
      </c>
      <c r="G132" s="15" t="s">
        <v>223</v>
      </c>
      <c r="H132" s="18" t="s">
        <v>207</v>
      </c>
      <c r="I132" s="18" t="s">
        <v>120</v>
      </c>
      <c r="J132" s="1"/>
    </row>
    <row r="133" spans="1:10" ht="47.25">
      <c r="A133" s="24">
        <v>24</v>
      </c>
      <c r="B133" s="5" t="s">
        <v>113</v>
      </c>
      <c r="C133" s="9">
        <v>7</v>
      </c>
      <c r="D133" s="6" t="s">
        <v>21</v>
      </c>
      <c r="E133" s="6" t="s">
        <v>11</v>
      </c>
      <c r="F133" s="117">
        <v>0.85</v>
      </c>
      <c r="G133" s="8" t="s">
        <v>12</v>
      </c>
      <c r="H133" s="8" t="s">
        <v>13</v>
      </c>
      <c r="I133" s="8" t="s">
        <v>14</v>
      </c>
      <c r="J133" s="9" t="e">
        <f>#REF!*F133</f>
        <v>#REF!</v>
      </c>
    </row>
    <row r="134" spans="1:10" ht="47.25">
      <c r="A134" s="25">
        <v>25</v>
      </c>
      <c r="B134" s="5" t="s">
        <v>96</v>
      </c>
      <c r="C134" s="11">
        <v>0.47499999999999998</v>
      </c>
      <c r="D134" s="6" t="s">
        <v>103</v>
      </c>
      <c r="E134" s="6" t="s">
        <v>11</v>
      </c>
      <c r="F134" s="117">
        <v>0.85</v>
      </c>
      <c r="G134" s="8" t="s">
        <v>44</v>
      </c>
      <c r="H134" s="8" t="s">
        <v>45</v>
      </c>
      <c r="I134" s="8" t="s">
        <v>14</v>
      </c>
      <c r="J134" s="9" t="e">
        <f>#REF!*F134</f>
        <v>#REF!</v>
      </c>
    </row>
    <row r="135" spans="1:10" ht="31.5">
      <c r="A135" s="25">
        <v>26</v>
      </c>
      <c r="B135" s="5" t="s">
        <v>77</v>
      </c>
      <c r="C135" s="11">
        <v>0.32500000000000001</v>
      </c>
      <c r="D135" s="6" t="s">
        <v>78</v>
      </c>
      <c r="E135" s="6" t="s">
        <v>11</v>
      </c>
      <c r="F135" s="117">
        <v>0.85</v>
      </c>
      <c r="G135" s="8" t="s">
        <v>65</v>
      </c>
      <c r="H135" s="8" t="s">
        <v>66</v>
      </c>
      <c r="I135" s="8" t="s">
        <v>14</v>
      </c>
      <c r="J135" s="9" t="e">
        <f>#REF!*F135</f>
        <v>#REF!</v>
      </c>
    </row>
    <row r="136" spans="1:10" ht="31.5">
      <c r="A136" s="25">
        <v>27</v>
      </c>
      <c r="B136" s="5" t="s">
        <v>79</v>
      </c>
      <c r="C136" s="11">
        <v>0.77</v>
      </c>
      <c r="D136" s="6" t="s">
        <v>78</v>
      </c>
      <c r="E136" s="6" t="s">
        <v>11</v>
      </c>
      <c r="F136" s="117">
        <v>0.85</v>
      </c>
      <c r="G136" s="8" t="s">
        <v>65</v>
      </c>
      <c r="H136" s="8" t="s">
        <v>66</v>
      </c>
      <c r="I136" s="8" t="s">
        <v>14</v>
      </c>
      <c r="J136" s="9" t="e">
        <f>#REF!*F136</f>
        <v>#REF!</v>
      </c>
    </row>
    <row r="137" spans="1:10" ht="31.5">
      <c r="A137" s="23">
        <v>28</v>
      </c>
      <c r="B137" s="17" t="s">
        <v>130</v>
      </c>
      <c r="C137" s="16">
        <v>0.05</v>
      </c>
      <c r="D137" s="15" t="s">
        <v>116</v>
      </c>
      <c r="E137" s="15" t="s">
        <v>117</v>
      </c>
      <c r="F137" s="116">
        <v>0.9</v>
      </c>
      <c r="G137" s="15" t="s">
        <v>118</v>
      </c>
      <c r="H137" s="18" t="s">
        <v>119</v>
      </c>
      <c r="I137" s="18" t="s">
        <v>120</v>
      </c>
      <c r="J137" s="1"/>
    </row>
    <row r="138" spans="1:10" ht="31.5">
      <c r="A138" s="23">
        <v>29</v>
      </c>
      <c r="B138" s="17" t="s">
        <v>173</v>
      </c>
      <c r="C138" s="16">
        <v>0.11</v>
      </c>
      <c r="D138" s="32" t="s">
        <v>157</v>
      </c>
      <c r="E138" s="15" t="s">
        <v>163</v>
      </c>
      <c r="F138" s="116">
        <v>0.9</v>
      </c>
      <c r="G138" s="15" t="s">
        <v>164</v>
      </c>
      <c r="H138" s="18" t="s">
        <v>165</v>
      </c>
      <c r="I138" s="18" t="s">
        <v>120</v>
      </c>
      <c r="J138" s="1"/>
    </row>
    <row r="139" spans="1:10" ht="31.5">
      <c r="A139" s="23">
        <v>30</v>
      </c>
      <c r="B139" s="17" t="s">
        <v>177</v>
      </c>
      <c r="C139" s="16">
        <v>0.2</v>
      </c>
      <c r="D139" s="32" t="s">
        <v>157</v>
      </c>
      <c r="E139" s="15" t="s">
        <v>163</v>
      </c>
      <c r="F139" s="116">
        <v>0.9</v>
      </c>
      <c r="G139" s="15" t="s">
        <v>164</v>
      </c>
      <c r="H139" s="18" t="s">
        <v>165</v>
      </c>
      <c r="I139" s="18" t="s">
        <v>120</v>
      </c>
      <c r="J139" s="1"/>
    </row>
    <row r="140" spans="1:10" ht="31.5">
      <c r="A140" s="23">
        <v>31</v>
      </c>
      <c r="B140" s="17" t="s">
        <v>185</v>
      </c>
      <c r="C140" s="16">
        <v>0.24</v>
      </c>
      <c r="D140" s="15" t="s">
        <v>182</v>
      </c>
      <c r="E140" s="15" t="s">
        <v>183</v>
      </c>
      <c r="F140" s="118">
        <v>0.9</v>
      </c>
      <c r="G140" s="15" t="s">
        <v>184</v>
      </c>
      <c r="H140" s="18" t="s">
        <v>165</v>
      </c>
      <c r="I140" s="18" t="s">
        <v>120</v>
      </c>
      <c r="J140" s="1"/>
    </row>
    <row r="141" spans="1:10" ht="31.5">
      <c r="A141" s="23">
        <v>32</v>
      </c>
      <c r="B141" s="17" t="s">
        <v>190</v>
      </c>
      <c r="C141" s="16">
        <v>0.22</v>
      </c>
      <c r="D141" s="15" t="s">
        <v>182</v>
      </c>
      <c r="E141" s="15" t="s">
        <v>183</v>
      </c>
      <c r="F141" s="118">
        <v>0.9</v>
      </c>
      <c r="G141" s="15" t="s">
        <v>184</v>
      </c>
      <c r="H141" s="18" t="s">
        <v>165</v>
      </c>
      <c r="I141" s="18" t="s">
        <v>120</v>
      </c>
      <c r="J141" s="1"/>
    </row>
    <row r="142" spans="1:10" ht="31.5">
      <c r="A142" s="23">
        <v>33</v>
      </c>
      <c r="B142" s="17" t="s">
        <v>192</v>
      </c>
      <c r="C142" s="16">
        <v>0.5</v>
      </c>
      <c r="D142" s="15" t="s">
        <v>182</v>
      </c>
      <c r="E142" s="15" t="s">
        <v>183</v>
      </c>
      <c r="F142" s="118">
        <v>0.9</v>
      </c>
      <c r="G142" s="15" t="s">
        <v>184</v>
      </c>
      <c r="H142" s="18" t="s">
        <v>165</v>
      </c>
      <c r="I142" s="18" t="s">
        <v>120</v>
      </c>
      <c r="J142" s="1"/>
    </row>
    <row r="143" spans="1:10" ht="31.5">
      <c r="A143" s="23">
        <v>34</v>
      </c>
      <c r="B143" s="17" t="s">
        <v>194</v>
      </c>
      <c r="C143" s="16">
        <v>0.14000000000000001</v>
      </c>
      <c r="D143" s="15" t="s">
        <v>182</v>
      </c>
      <c r="E143" s="15" t="s">
        <v>183</v>
      </c>
      <c r="F143" s="118">
        <v>0.9</v>
      </c>
      <c r="G143" s="15" t="s">
        <v>184</v>
      </c>
      <c r="H143" s="18" t="s">
        <v>165</v>
      </c>
      <c r="I143" s="18" t="s">
        <v>120</v>
      </c>
      <c r="J143" s="1"/>
    </row>
    <row r="144" spans="1:10" ht="31.5">
      <c r="A144" s="23">
        <v>35</v>
      </c>
      <c r="B144" s="17" t="s">
        <v>196</v>
      </c>
      <c r="C144" s="16">
        <v>0.54</v>
      </c>
      <c r="D144" s="15" t="s">
        <v>182</v>
      </c>
      <c r="E144" s="15" t="s">
        <v>183</v>
      </c>
      <c r="F144" s="118">
        <v>0.9</v>
      </c>
      <c r="G144" s="15" t="s">
        <v>184</v>
      </c>
      <c r="H144" s="18" t="s">
        <v>165</v>
      </c>
      <c r="I144" s="18" t="s">
        <v>120</v>
      </c>
      <c r="J144" s="1"/>
    </row>
    <row r="145" spans="1:10" ht="31.5">
      <c r="A145" s="23">
        <v>36</v>
      </c>
      <c r="B145" s="17" t="s">
        <v>199</v>
      </c>
      <c r="C145" s="16">
        <v>7.0000000000000007E-2</v>
      </c>
      <c r="D145" s="15" t="s">
        <v>182</v>
      </c>
      <c r="E145" s="15" t="s">
        <v>183</v>
      </c>
      <c r="F145" s="118">
        <v>0.9</v>
      </c>
      <c r="G145" s="15" t="s">
        <v>184</v>
      </c>
      <c r="H145" s="18" t="s">
        <v>165</v>
      </c>
      <c r="I145" s="18" t="s">
        <v>120</v>
      </c>
      <c r="J145" s="1"/>
    </row>
    <row r="146" spans="1:10" ht="31.5">
      <c r="A146" s="25">
        <v>37</v>
      </c>
      <c r="B146" s="5" t="s">
        <v>33</v>
      </c>
      <c r="C146" s="11">
        <v>0.96299999999999997</v>
      </c>
      <c r="D146" s="6" t="s">
        <v>26</v>
      </c>
      <c r="E146" s="6" t="s">
        <v>11</v>
      </c>
      <c r="F146" s="119">
        <v>0.9</v>
      </c>
      <c r="G146" s="8" t="s">
        <v>24</v>
      </c>
      <c r="H146" s="8" t="s">
        <v>25</v>
      </c>
      <c r="I146" s="8" t="s">
        <v>14</v>
      </c>
      <c r="J146" s="9" t="e">
        <f>#REF!*F146</f>
        <v>#REF!</v>
      </c>
    </row>
    <row r="147" spans="1:10" ht="47.25">
      <c r="A147" s="25">
        <v>38</v>
      </c>
      <c r="B147" s="12" t="s">
        <v>46</v>
      </c>
      <c r="C147" s="11">
        <v>1.39</v>
      </c>
      <c r="D147" s="6" t="s">
        <v>47</v>
      </c>
      <c r="E147" s="6" t="s">
        <v>11</v>
      </c>
      <c r="F147" s="117">
        <v>0.9</v>
      </c>
      <c r="G147" s="8" t="s">
        <v>44</v>
      </c>
      <c r="H147" s="8" t="s">
        <v>45</v>
      </c>
      <c r="I147" s="8" t="s">
        <v>14</v>
      </c>
      <c r="J147" s="9" t="e">
        <f>#REF!*F147</f>
        <v>#REF!</v>
      </c>
    </row>
    <row r="148" spans="1:10" ht="47.25" customHeight="1">
      <c r="A148" s="25">
        <v>39</v>
      </c>
      <c r="B148" s="12" t="s">
        <v>48</v>
      </c>
      <c r="C148" s="11">
        <v>1</v>
      </c>
      <c r="D148" s="6" t="s">
        <v>108</v>
      </c>
      <c r="E148" s="6" t="s">
        <v>11</v>
      </c>
      <c r="F148" s="117">
        <v>0.9</v>
      </c>
      <c r="G148" s="8" t="s">
        <v>44</v>
      </c>
      <c r="H148" s="8" t="s">
        <v>45</v>
      </c>
      <c r="I148" s="8" t="s">
        <v>14</v>
      </c>
      <c r="J148" s="9" t="e">
        <f>#REF!*F148</f>
        <v>#REF!</v>
      </c>
    </row>
    <row r="149" spans="1:10" ht="47.25">
      <c r="A149" s="25">
        <v>40</v>
      </c>
      <c r="B149" s="12" t="s">
        <v>49</v>
      </c>
      <c r="C149" s="11">
        <v>0.39</v>
      </c>
      <c r="D149" s="6" t="s">
        <v>47</v>
      </c>
      <c r="E149" s="6" t="s">
        <v>11</v>
      </c>
      <c r="F149" s="117">
        <v>0.9</v>
      </c>
      <c r="G149" s="8" t="s">
        <v>44</v>
      </c>
      <c r="H149" s="8" t="s">
        <v>45</v>
      </c>
      <c r="I149" s="8" t="s">
        <v>14</v>
      </c>
      <c r="J149" s="9" t="e">
        <f>#REF!*F149</f>
        <v>#REF!</v>
      </c>
    </row>
    <row r="150" spans="1:10" ht="31.5">
      <c r="A150" s="25">
        <v>41</v>
      </c>
      <c r="B150" s="10" t="s">
        <v>110</v>
      </c>
      <c r="C150" s="11">
        <v>4.75</v>
      </c>
      <c r="D150" s="6" t="s">
        <v>26</v>
      </c>
      <c r="E150" s="6" t="s">
        <v>11</v>
      </c>
      <c r="F150" s="117">
        <v>0.9</v>
      </c>
      <c r="G150" s="8" t="s">
        <v>65</v>
      </c>
      <c r="H150" s="8" t="s">
        <v>66</v>
      </c>
      <c r="I150" s="8" t="s">
        <v>14</v>
      </c>
      <c r="J150" s="9" t="e">
        <f>#REF!*F150</f>
        <v>#REF!</v>
      </c>
    </row>
    <row r="151" spans="1:10" ht="31.5">
      <c r="A151" s="25">
        <v>42</v>
      </c>
      <c r="B151" s="5" t="s">
        <v>69</v>
      </c>
      <c r="C151" s="11">
        <v>2.2400000000000002</v>
      </c>
      <c r="D151" s="6" t="s">
        <v>30</v>
      </c>
      <c r="E151" s="6" t="s">
        <v>11</v>
      </c>
      <c r="F151" s="117">
        <v>0.9</v>
      </c>
      <c r="G151" s="8" t="s">
        <v>65</v>
      </c>
      <c r="H151" s="8" t="s">
        <v>66</v>
      </c>
      <c r="I151" s="8" t="s">
        <v>14</v>
      </c>
      <c r="J151" s="9" t="e">
        <f>#REF!*F151</f>
        <v>#REF!</v>
      </c>
    </row>
    <row r="152" spans="1:10" ht="31.5">
      <c r="A152" s="23">
        <v>43</v>
      </c>
      <c r="B152" s="17" t="s">
        <v>148</v>
      </c>
      <c r="C152" s="16">
        <v>1.18</v>
      </c>
      <c r="D152" s="15" t="s">
        <v>116</v>
      </c>
      <c r="E152" s="15" t="s">
        <v>117</v>
      </c>
      <c r="F152" s="118">
        <v>0.95</v>
      </c>
      <c r="G152" s="15" t="s">
        <v>149</v>
      </c>
      <c r="H152" s="18" t="s">
        <v>150</v>
      </c>
      <c r="I152" s="18" t="s">
        <v>120</v>
      </c>
      <c r="J152" s="1"/>
    </row>
    <row r="153" spans="1:10" ht="31.5">
      <c r="A153" s="23">
        <v>44</v>
      </c>
      <c r="B153" s="17" t="s">
        <v>8</v>
      </c>
      <c r="C153" s="16">
        <v>0.5</v>
      </c>
      <c r="D153" s="32" t="s">
        <v>157</v>
      </c>
      <c r="E153" s="15" t="s">
        <v>163</v>
      </c>
      <c r="F153" s="116">
        <v>0.95</v>
      </c>
      <c r="G153" s="15" t="s">
        <v>164</v>
      </c>
      <c r="H153" s="18" t="s">
        <v>165</v>
      </c>
      <c r="I153" s="18" t="s">
        <v>120</v>
      </c>
      <c r="J153" s="1"/>
    </row>
    <row r="154" spans="1:10" ht="31.5">
      <c r="A154" s="23">
        <v>45</v>
      </c>
      <c r="B154" s="17" t="s">
        <v>181</v>
      </c>
      <c r="C154" s="16">
        <v>1.27</v>
      </c>
      <c r="D154" s="15" t="s">
        <v>182</v>
      </c>
      <c r="E154" s="15" t="s">
        <v>183</v>
      </c>
      <c r="F154" s="118">
        <v>0.95</v>
      </c>
      <c r="G154" s="15" t="s">
        <v>184</v>
      </c>
      <c r="H154" s="18" t="s">
        <v>165</v>
      </c>
      <c r="I154" s="18" t="s">
        <v>120</v>
      </c>
      <c r="J154" s="1"/>
    </row>
    <row r="155" spans="1:10" ht="31.5">
      <c r="A155" s="25">
        <v>46</v>
      </c>
      <c r="B155" s="5" t="s">
        <v>39</v>
      </c>
      <c r="C155" s="11">
        <v>1.1499999999999999</v>
      </c>
      <c r="D155" s="6" t="s">
        <v>26</v>
      </c>
      <c r="E155" s="6" t="s">
        <v>11</v>
      </c>
      <c r="F155" s="119">
        <v>0.95</v>
      </c>
      <c r="G155" s="8" t="s">
        <v>24</v>
      </c>
      <c r="H155" s="8" t="s">
        <v>25</v>
      </c>
      <c r="I155" s="8" t="s">
        <v>14</v>
      </c>
      <c r="J155" s="9" t="e">
        <f>#REF!*F155</f>
        <v>#REF!</v>
      </c>
    </row>
    <row r="156" spans="1:10" ht="31.5">
      <c r="A156" s="25">
        <v>47</v>
      </c>
      <c r="B156" s="5" t="s">
        <v>42</v>
      </c>
      <c r="C156" s="11">
        <v>0.35</v>
      </c>
      <c r="D156" s="6" t="s">
        <v>41</v>
      </c>
      <c r="E156" s="6" t="s">
        <v>11</v>
      </c>
      <c r="F156" s="119">
        <v>0.95</v>
      </c>
      <c r="G156" s="8" t="s">
        <v>24</v>
      </c>
      <c r="H156" s="8" t="s">
        <v>25</v>
      </c>
      <c r="I156" s="8" t="s">
        <v>14</v>
      </c>
      <c r="J156" s="9" t="e">
        <f>#REF!*F156</f>
        <v>#REF!</v>
      </c>
    </row>
    <row r="157" spans="1:10" ht="47.25">
      <c r="A157" s="25">
        <v>48</v>
      </c>
      <c r="B157" s="12" t="s">
        <v>50</v>
      </c>
      <c r="C157" s="11">
        <v>0.45</v>
      </c>
      <c r="D157" s="6" t="s">
        <v>108</v>
      </c>
      <c r="E157" s="6" t="s">
        <v>11</v>
      </c>
      <c r="F157" s="117">
        <v>0.95</v>
      </c>
      <c r="G157" s="8" t="s">
        <v>44</v>
      </c>
      <c r="H157" s="8" t="s">
        <v>45</v>
      </c>
      <c r="I157" s="8" t="s">
        <v>14</v>
      </c>
      <c r="J157" s="9" t="e">
        <f>#REF!*F157</f>
        <v>#REF!</v>
      </c>
    </row>
    <row r="158" spans="1:10" ht="47.25">
      <c r="A158" s="25">
        <v>49</v>
      </c>
      <c r="B158" s="12" t="s">
        <v>51</v>
      </c>
      <c r="C158" s="11">
        <v>0.7</v>
      </c>
      <c r="D158" s="6" t="s">
        <v>52</v>
      </c>
      <c r="E158" s="6" t="s">
        <v>11</v>
      </c>
      <c r="F158" s="117">
        <v>0.95</v>
      </c>
      <c r="G158" s="8" t="s">
        <v>44</v>
      </c>
      <c r="H158" s="8" t="s">
        <v>45</v>
      </c>
      <c r="I158" s="8" t="s">
        <v>14</v>
      </c>
      <c r="J158" s="9" t="e">
        <f>#REF!*F158</f>
        <v>#REF!</v>
      </c>
    </row>
    <row r="159" spans="1:10" ht="47.25">
      <c r="A159" s="25">
        <v>50</v>
      </c>
      <c r="B159" s="5" t="s">
        <v>58</v>
      </c>
      <c r="C159" s="11">
        <v>1.41</v>
      </c>
      <c r="D159" s="6" t="s">
        <v>57</v>
      </c>
      <c r="E159" s="6" t="s">
        <v>11</v>
      </c>
      <c r="F159" s="117">
        <v>0.95</v>
      </c>
      <c r="G159" s="8" t="s">
        <v>44</v>
      </c>
      <c r="H159" s="8" t="s">
        <v>45</v>
      </c>
      <c r="I159" s="8" t="s">
        <v>14</v>
      </c>
      <c r="J159" s="9" t="e">
        <f>#REF!*F159</f>
        <v>#REF!</v>
      </c>
    </row>
    <row r="160" spans="1:10" ht="47.25">
      <c r="A160" s="25">
        <v>51</v>
      </c>
      <c r="B160" s="5" t="s">
        <v>89</v>
      </c>
      <c r="C160" s="11">
        <v>0.19</v>
      </c>
      <c r="D160" s="6" t="s">
        <v>103</v>
      </c>
      <c r="E160" s="6" t="s">
        <v>11</v>
      </c>
      <c r="F160" s="117">
        <v>0.95</v>
      </c>
      <c r="G160" s="8" t="s">
        <v>44</v>
      </c>
      <c r="H160" s="8" t="s">
        <v>45</v>
      </c>
      <c r="I160" s="8" t="s">
        <v>14</v>
      </c>
      <c r="J160" s="9" t="e">
        <f>#REF!*F160</f>
        <v>#REF!</v>
      </c>
    </row>
    <row r="161" spans="1:10" ht="47.25">
      <c r="A161" s="25">
        <v>52</v>
      </c>
      <c r="B161" s="5" t="s">
        <v>90</v>
      </c>
      <c r="C161" s="11">
        <v>0.7</v>
      </c>
      <c r="D161" s="6" t="s">
        <v>103</v>
      </c>
      <c r="E161" s="6" t="s">
        <v>11</v>
      </c>
      <c r="F161" s="117">
        <v>0.95</v>
      </c>
      <c r="G161" s="8" t="s">
        <v>44</v>
      </c>
      <c r="H161" s="8" t="s">
        <v>45</v>
      </c>
      <c r="I161" s="8" t="s">
        <v>14</v>
      </c>
      <c r="J161" s="9" t="e">
        <f>#REF!*F161</f>
        <v>#REF!</v>
      </c>
    </row>
    <row r="162" spans="1:10" ht="47.25">
      <c r="A162" s="25">
        <v>53</v>
      </c>
      <c r="B162" s="5" t="s">
        <v>91</v>
      </c>
      <c r="C162" s="11">
        <v>0.47</v>
      </c>
      <c r="D162" s="6" t="s">
        <v>103</v>
      </c>
      <c r="E162" s="6" t="s">
        <v>11</v>
      </c>
      <c r="F162" s="117">
        <v>0.95</v>
      </c>
      <c r="G162" s="8" t="s">
        <v>44</v>
      </c>
      <c r="H162" s="8" t="s">
        <v>45</v>
      </c>
      <c r="I162" s="8" t="s">
        <v>14</v>
      </c>
      <c r="J162" s="9" t="e">
        <f>#REF!*F162</f>
        <v>#REF!</v>
      </c>
    </row>
    <row r="163" spans="1:10" ht="31.5">
      <c r="A163" s="25">
        <v>54</v>
      </c>
      <c r="B163" s="5" t="s">
        <v>74</v>
      </c>
      <c r="C163" s="11">
        <v>1.2</v>
      </c>
      <c r="D163" s="6" t="s">
        <v>30</v>
      </c>
      <c r="E163" s="6" t="s">
        <v>11</v>
      </c>
      <c r="F163" s="117">
        <v>0.95</v>
      </c>
      <c r="G163" s="8" t="s">
        <v>65</v>
      </c>
      <c r="H163" s="8" t="s">
        <v>66</v>
      </c>
      <c r="I163" s="8" t="s">
        <v>14</v>
      </c>
      <c r="J163" s="9" t="e">
        <f>#REF!*F163</f>
        <v>#REF!</v>
      </c>
    </row>
    <row r="164" spans="1:10" ht="31.5">
      <c r="A164" s="25">
        <v>55</v>
      </c>
      <c r="B164" s="5" t="s">
        <v>81</v>
      </c>
      <c r="C164" s="11">
        <v>2.4900000000000002</v>
      </c>
      <c r="D164" s="6" t="s">
        <v>78</v>
      </c>
      <c r="E164" s="6" t="s">
        <v>11</v>
      </c>
      <c r="F164" s="117">
        <v>0.95</v>
      </c>
      <c r="G164" s="8" t="s">
        <v>65</v>
      </c>
      <c r="H164" s="8" t="s">
        <v>66</v>
      </c>
      <c r="I164" s="8" t="s">
        <v>14</v>
      </c>
      <c r="J164" s="9" t="e">
        <f>#REF!*F164</f>
        <v>#REF!</v>
      </c>
    </row>
    <row r="165" spans="1:10" ht="31.5">
      <c r="A165" s="25">
        <v>56</v>
      </c>
      <c r="B165" s="5" t="s">
        <v>27</v>
      </c>
      <c r="C165" s="9">
        <v>2.8</v>
      </c>
      <c r="D165" s="6" t="s">
        <v>28</v>
      </c>
      <c r="E165" s="6" t="s">
        <v>11</v>
      </c>
      <c r="F165" s="119">
        <v>0.98</v>
      </c>
      <c r="G165" s="8" t="s">
        <v>24</v>
      </c>
      <c r="H165" s="8" t="s">
        <v>25</v>
      </c>
      <c r="I165" s="8" t="s">
        <v>14</v>
      </c>
      <c r="J165" s="9" t="e">
        <f>#REF!*F165</f>
        <v>#REF!</v>
      </c>
    </row>
    <row r="166" spans="1:10" ht="47.25">
      <c r="A166" s="25">
        <v>57</v>
      </c>
      <c r="B166" s="5" t="s">
        <v>34</v>
      </c>
      <c r="C166" s="11">
        <v>1.2509999999999999</v>
      </c>
      <c r="D166" s="6" t="s">
        <v>26</v>
      </c>
      <c r="E166" s="6" t="s">
        <v>11</v>
      </c>
      <c r="F166" s="119">
        <v>0.98</v>
      </c>
      <c r="G166" s="8" t="s">
        <v>24</v>
      </c>
      <c r="H166" s="8" t="s">
        <v>25</v>
      </c>
      <c r="I166" s="8" t="s">
        <v>14</v>
      </c>
      <c r="J166" s="9" t="e">
        <f>#REF!*F166</f>
        <v>#REF!</v>
      </c>
    </row>
    <row r="167" spans="1:10" ht="31.5">
      <c r="A167" s="25">
        <v>58</v>
      </c>
      <c r="B167" s="5" t="s">
        <v>37</v>
      </c>
      <c r="C167" s="11">
        <v>0.7</v>
      </c>
      <c r="D167" s="6" t="s">
        <v>26</v>
      </c>
      <c r="E167" s="6" t="s">
        <v>11</v>
      </c>
      <c r="F167" s="119">
        <v>0.98</v>
      </c>
      <c r="G167" s="8" t="s">
        <v>24</v>
      </c>
      <c r="H167" s="8" t="s">
        <v>25</v>
      </c>
      <c r="I167" s="8" t="s">
        <v>14</v>
      </c>
      <c r="J167" s="9" t="e">
        <f>#REF!*F167</f>
        <v>#REF!</v>
      </c>
    </row>
    <row r="168" spans="1:10" ht="31.5">
      <c r="A168" s="25">
        <v>59</v>
      </c>
      <c r="B168" s="5" t="s">
        <v>38</v>
      </c>
      <c r="C168" s="11">
        <v>1.292</v>
      </c>
      <c r="D168" s="6" t="s">
        <v>26</v>
      </c>
      <c r="E168" s="6" t="s">
        <v>11</v>
      </c>
      <c r="F168" s="119">
        <v>0.98</v>
      </c>
      <c r="G168" s="8" t="s">
        <v>24</v>
      </c>
      <c r="H168" s="8" t="s">
        <v>25</v>
      </c>
      <c r="I168" s="8" t="s">
        <v>14</v>
      </c>
      <c r="J168" s="9" t="e">
        <f>#REF!*F168</f>
        <v>#REF!</v>
      </c>
    </row>
    <row r="169" spans="1:10" ht="31.5">
      <c r="A169" s="25">
        <v>60</v>
      </c>
      <c r="B169" s="5" t="s">
        <v>40</v>
      </c>
      <c r="C169" s="11">
        <v>0.35</v>
      </c>
      <c r="D169" s="6" t="s">
        <v>41</v>
      </c>
      <c r="E169" s="6" t="s">
        <v>11</v>
      </c>
      <c r="F169" s="119">
        <v>0.98</v>
      </c>
      <c r="G169" s="8" t="s">
        <v>24</v>
      </c>
      <c r="H169" s="8" t="s">
        <v>25</v>
      </c>
      <c r="I169" s="8" t="s">
        <v>14</v>
      </c>
      <c r="J169" s="9" t="e">
        <f>#REF!*F169</f>
        <v>#REF!</v>
      </c>
    </row>
    <row r="170" spans="1:10">
      <c r="A170" s="25"/>
      <c r="B170" s="5"/>
      <c r="C170" s="36">
        <f>SUM(C110:C169)</f>
        <v>71.261000000000024</v>
      </c>
      <c r="D170" s="6"/>
      <c r="E170" s="6"/>
      <c r="F170" s="119"/>
      <c r="G170" s="8"/>
      <c r="H170" s="8"/>
      <c r="I170" s="8"/>
      <c r="J170" s="9"/>
    </row>
    <row r="171" spans="1:10">
      <c r="A171" s="25"/>
      <c r="B171" s="5"/>
      <c r="C171" s="11"/>
      <c r="D171" s="6"/>
      <c r="E171" s="6"/>
      <c r="F171" s="119"/>
      <c r="G171" s="8"/>
      <c r="H171" s="8"/>
      <c r="I171" s="8"/>
      <c r="J171" s="9"/>
    </row>
    <row r="172" spans="1:10" ht="47.25">
      <c r="A172" s="25">
        <v>93</v>
      </c>
      <c r="B172" s="10" t="s">
        <v>15</v>
      </c>
      <c r="C172" s="11">
        <v>9.8000000000000007</v>
      </c>
      <c r="D172" s="6" t="s">
        <v>16</v>
      </c>
      <c r="E172" s="6" t="s">
        <v>17</v>
      </c>
      <c r="F172" s="117">
        <v>1</v>
      </c>
      <c r="G172" s="8" t="s">
        <v>12</v>
      </c>
      <c r="H172" s="8" t="s">
        <v>13</v>
      </c>
      <c r="I172" s="8" t="s">
        <v>14</v>
      </c>
      <c r="J172" s="9" t="e">
        <f>#REF!*F172</f>
        <v>#REF!</v>
      </c>
    </row>
    <row r="173" spans="1:10" ht="47.25">
      <c r="A173" s="25">
        <v>94</v>
      </c>
      <c r="B173" s="5" t="s">
        <v>112</v>
      </c>
      <c r="C173" s="11">
        <v>3.75</v>
      </c>
      <c r="D173" s="6" t="s">
        <v>18</v>
      </c>
      <c r="E173" s="6" t="s">
        <v>17</v>
      </c>
      <c r="F173" s="117">
        <v>1</v>
      </c>
      <c r="G173" s="8" t="s">
        <v>12</v>
      </c>
      <c r="H173" s="8" t="s">
        <v>13</v>
      </c>
      <c r="I173" s="8" t="s">
        <v>14</v>
      </c>
      <c r="J173" s="9" t="e">
        <f>#REF!*F173</f>
        <v>#REF!</v>
      </c>
    </row>
    <row r="174" spans="1:10" ht="47.25">
      <c r="A174" s="25">
        <v>95</v>
      </c>
      <c r="B174" s="10" t="s">
        <v>19</v>
      </c>
      <c r="C174" s="11">
        <v>7.9</v>
      </c>
      <c r="D174" s="6" t="s">
        <v>20</v>
      </c>
      <c r="E174" s="6" t="s">
        <v>17</v>
      </c>
      <c r="F174" s="117">
        <v>1</v>
      </c>
      <c r="G174" s="8" t="s">
        <v>12</v>
      </c>
      <c r="H174" s="8" t="s">
        <v>13</v>
      </c>
      <c r="I174" s="8" t="s">
        <v>14</v>
      </c>
      <c r="J174" s="9" t="e">
        <f>#REF!*F174</f>
        <v>#REF!</v>
      </c>
    </row>
    <row r="175" spans="1:10" ht="47.25">
      <c r="A175" s="25">
        <v>127</v>
      </c>
      <c r="B175" s="5" t="s">
        <v>63</v>
      </c>
      <c r="C175" s="11">
        <v>0.52</v>
      </c>
      <c r="D175" s="6" t="s">
        <v>30</v>
      </c>
      <c r="E175" s="6" t="s">
        <v>62</v>
      </c>
      <c r="F175" s="117">
        <v>1</v>
      </c>
      <c r="G175" s="8" t="s">
        <v>44</v>
      </c>
      <c r="H175" s="8" t="s">
        <v>45</v>
      </c>
      <c r="I175" s="8" t="s">
        <v>14</v>
      </c>
      <c r="J175" s="7">
        <f>0.52*60%</f>
        <v>0.312</v>
      </c>
    </row>
  </sheetData>
  <sortState ref="A2:J166">
    <sortCondition ref="F1"/>
  </sortState>
  <mergeCells count="5">
    <mergeCell ref="A1:I1"/>
    <mergeCell ref="A3:I3"/>
    <mergeCell ref="A10:I10"/>
    <mergeCell ref="A42:I42"/>
    <mergeCell ref="A109:I109"/>
  </mergeCells>
  <pageMargins left="0.6" right="0.15748031496062992" top="0.27559055118110237" bottom="0.19685039370078741" header="0.23622047244094491" footer="0.15748031496062992"/>
  <pageSetup paperSize="9" scale="81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F14" sqref="F14"/>
    </sheetView>
  </sheetViews>
  <sheetFormatPr defaultRowHeight="15"/>
  <cols>
    <col min="1" max="1" width="7.42578125" customWidth="1"/>
    <col min="2" max="2" width="14.7109375" style="78" customWidth="1"/>
    <col min="3" max="3" width="11.28515625" style="78" customWidth="1"/>
    <col min="4" max="4" width="10.140625" style="78" customWidth="1"/>
    <col min="5" max="5" width="10.42578125" style="78" customWidth="1"/>
    <col min="6" max="6" width="9.85546875" style="78" customWidth="1"/>
    <col min="7" max="7" width="8.85546875" style="78" customWidth="1"/>
    <col min="8" max="8" width="11" style="78" customWidth="1"/>
    <col min="9" max="9" width="17.140625" style="78" customWidth="1"/>
    <col min="10" max="10" width="19" style="78" customWidth="1"/>
    <col min="11" max="11" width="14.42578125" style="78" customWidth="1"/>
  </cols>
  <sheetData>
    <row r="1" spans="1:11" ht="16.5">
      <c r="A1" s="143" t="s">
        <v>472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6.5">
      <c r="A2" s="143" t="s">
        <v>489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74" customFormat="1" ht="27.75" customHeight="1">
      <c r="A4" s="144" t="s">
        <v>473</v>
      </c>
      <c r="B4" s="144" t="s">
        <v>474</v>
      </c>
      <c r="C4" s="144" t="s">
        <v>475</v>
      </c>
      <c r="D4" s="146" t="s">
        <v>476</v>
      </c>
      <c r="E4" s="147"/>
      <c r="F4" s="147"/>
      <c r="G4" s="147"/>
      <c r="H4" s="148"/>
      <c r="I4" s="144" t="s">
        <v>477</v>
      </c>
      <c r="J4" s="144" t="s">
        <v>478</v>
      </c>
      <c r="K4" s="144" t="s">
        <v>479</v>
      </c>
    </row>
    <row r="5" spans="1:11" s="74" customFormat="1">
      <c r="A5" s="145"/>
      <c r="B5" s="145"/>
      <c r="C5" s="145"/>
      <c r="D5" s="75" t="s">
        <v>480</v>
      </c>
      <c r="E5" s="76" t="s">
        <v>481</v>
      </c>
      <c r="F5" s="76" t="s">
        <v>482</v>
      </c>
      <c r="G5" s="76" t="s">
        <v>483</v>
      </c>
      <c r="H5" s="76" t="s">
        <v>484</v>
      </c>
      <c r="I5" s="145"/>
      <c r="J5" s="145"/>
      <c r="K5" s="145"/>
    </row>
    <row r="6" spans="1:11" ht="20.25" customHeight="1">
      <c r="A6" s="77">
        <v>1</v>
      </c>
      <c r="B6" s="77" t="s">
        <v>486</v>
      </c>
      <c r="C6" s="77">
        <v>212</v>
      </c>
      <c r="D6" s="77">
        <v>58</v>
      </c>
      <c r="E6" s="77">
        <v>54</v>
      </c>
      <c r="F6" s="77">
        <v>45</v>
      </c>
      <c r="G6" s="77">
        <v>40</v>
      </c>
      <c r="H6" s="80">
        <f>SUM(D6:G6)</f>
        <v>197</v>
      </c>
      <c r="I6" s="77">
        <v>15</v>
      </c>
      <c r="J6" s="77"/>
      <c r="K6" s="77"/>
    </row>
    <row r="7" spans="1:11" ht="20.25" customHeight="1">
      <c r="A7" s="77">
        <v>2</v>
      </c>
      <c r="B7" s="77" t="s">
        <v>487</v>
      </c>
      <c r="C7" s="77">
        <v>163</v>
      </c>
      <c r="D7" s="77">
        <v>5</v>
      </c>
      <c r="E7" s="77">
        <v>30</v>
      </c>
      <c r="F7" s="77">
        <v>65</v>
      </c>
      <c r="G7" s="77">
        <v>60</v>
      </c>
      <c r="H7" s="80">
        <f t="shared" ref="H7:H8" si="0">SUM(D7:G7)</f>
        <v>160</v>
      </c>
      <c r="I7" s="77">
        <v>4</v>
      </c>
      <c r="J7" s="77"/>
      <c r="K7" s="77"/>
    </row>
    <row r="8" spans="1:11" ht="20.25" customHeight="1">
      <c r="A8" s="77">
        <v>3</v>
      </c>
      <c r="B8" s="77" t="s">
        <v>488</v>
      </c>
      <c r="C8" s="77">
        <v>55</v>
      </c>
      <c r="D8" s="77">
        <v>10</v>
      </c>
      <c r="E8" s="77">
        <v>31</v>
      </c>
      <c r="F8" s="77">
        <v>14</v>
      </c>
      <c r="G8" s="77"/>
      <c r="H8" s="80">
        <f t="shared" si="0"/>
        <v>55</v>
      </c>
      <c r="I8" s="77"/>
      <c r="J8" s="77"/>
      <c r="K8" s="77"/>
    </row>
    <row r="9" spans="1:11" ht="20.25" customHeight="1">
      <c r="A9" s="140"/>
      <c r="B9" s="140"/>
      <c r="C9" s="140"/>
      <c r="D9" s="141" t="s">
        <v>485</v>
      </c>
      <c r="E9" s="141"/>
      <c r="F9" s="141"/>
      <c r="G9" s="141"/>
      <c r="H9" s="79">
        <f>SUM(H6:H8)</f>
        <v>412</v>
      </c>
      <c r="I9" s="142"/>
      <c r="J9" s="142"/>
      <c r="K9" s="142"/>
    </row>
  </sheetData>
  <mergeCells count="12">
    <mergeCell ref="A9:C9"/>
    <mergeCell ref="D9:G9"/>
    <mergeCell ref="I9:K9"/>
    <mergeCell ref="A1:K1"/>
    <mergeCell ref="A2:K2"/>
    <mergeCell ref="A4:A5"/>
    <mergeCell ref="B4:B5"/>
    <mergeCell ref="C4:C5"/>
    <mergeCell ref="D4:H4"/>
    <mergeCell ref="I4:I5"/>
    <mergeCell ref="J4:J5"/>
    <mergeCell ref="K4:K5"/>
  </mergeCells>
  <pageMargins left="0.70866141732283472" right="0.3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Circle North</vt:lpstr>
      <vt:lpstr>Circle North West </vt:lpstr>
      <vt:lpstr>Circle West </vt:lpstr>
      <vt:lpstr>Abstract of Desilting Report</vt:lpstr>
      <vt:lpstr>'Circle North'!Print_Area</vt:lpstr>
      <vt:lpstr>'Circle North West '!Print_Area</vt:lpstr>
      <vt:lpstr>'Circle West '!Print_Area</vt:lpstr>
      <vt:lpstr>'Circle North'!Print_Titles</vt:lpstr>
      <vt:lpstr>'Circle North West '!Print_Titles</vt:lpstr>
      <vt:lpstr>'Circle West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</dc:creator>
  <cp:lastModifiedBy>admin</cp:lastModifiedBy>
  <cp:lastPrinted>2016-06-20T06:23:08Z</cp:lastPrinted>
  <dcterms:created xsi:type="dcterms:W3CDTF">2016-05-17T05:22:42Z</dcterms:created>
  <dcterms:modified xsi:type="dcterms:W3CDTF">2016-06-20T06:27:47Z</dcterms:modified>
</cp:coreProperties>
</file>